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115" windowHeight="12285" tabRatio="445" activeTab="2"/>
  </bookViews>
  <sheets>
    <sheet name="Kyu-Liste" sheetId="1" r:id="rId1"/>
    <sheet name="Sheet1" sheetId="2" r:id="rId2"/>
    <sheet name="Finanzen" sheetId="3" r:id="rId3"/>
    <sheet name="Kyu-Gürtelfarbe" sheetId="4" r:id="rId4"/>
  </sheets>
  <externalReferences>
    <externalReference r:id="rId7"/>
  </externalReferences>
  <definedNames>
    <definedName name="_xlfn.BAHTTEXT" hidden="1">#NAME?</definedName>
    <definedName name="_xlfn.COUNTIFS" hidden="1">#NAME?</definedName>
    <definedName name="_xlnm.Print_Area" localSheetId="0">'Kyu-Liste'!$A$1:$N$30</definedName>
    <definedName name="Pass">'[1]Checkliste'!$B$14</definedName>
    <definedName name="Prüfung">'[1]Checkliste'!$B$12</definedName>
    <definedName name="System">'Sheet1'!$A$1:$A$2</definedName>
  </definedNames>
  <calcPr fullCalcOnLoad="1"/>
</workbook>
</file>

<file path=xl/sharedStrings.xml><?xml version="1.0" encoding="utf-8"?>
<sst xmlns="http://schemas.openxmlformats.org/spreadsheetml/2006/main" count="116" uniqueCount="74">
  <si>
    <t>Verein</t>
  </si>
  <si>
    <t xml:space="preserve"> 1.Kyu (braun)</t>
  </si>
  <si>
    <t>Nr.</t>
  </si>
  <si>
    <t>geb. am</t>
  </si>
  <si>
    <t>Kyu</t>
  </si>
  <si>
    <t xml:space="preserve">     Kyu-Prüfungsliste -  Bayerischer-Judo-Verband e.V.</t>
  </si>
  <si>
    <t xml:space="preserve">  Name</t>
  </si>
  <si>
    <t>Datum</t>
  </si>
  <si>
    <t>7.Geb.-tag</t>
  </si>
  <si>
    <t>8 Jahre (JG)</t>
  </si>
  <si>
    <t>9 Jahre (JG)</t>
  </si>
  <si>
    <t>10 Jahre (JG)</t>
  </si>
  <si>
    <t>11 Jahre (JG)</t>
  </si>
  <si>
    <t>12 Jahre (JG)</t>
  </si>
  <si>
    <t>13 Jahre (JG)</t>
  </si>
  <si>
    <t>14 Jahre (JG)</t>
  </si>
  <si>
    <t xml:space="preserve"> 7.Kyu (gelb)</t>
  </si>
  <si>
    <t xml:space="preserve"> 5.Kyu (orange)</t>
  </si>
  <si>
    <t xml:space="preserve"> 4.Kyu (or-grün)</t>
  </si>
  <si>
    <t xml:space="preserve"> 3.Kyu (grün)</t>
  </si>
  <si>
    <t>vollendetes 11.LJ</t>
  </si>
  <si>
    <t>Mind.-alter</t>
  </si>
  <si>
    <t xml:space="preserve"> 6.Kyu (gelb-orange)</t>
  </si>
  <si>
    <t xml:space="preserve"> 2.Kyu (blau)</t>
  </si>
  <si>
    <t>Summe</t>
  </si>
  <si>
    <t>Passnummer /
Prüfung auf Urkunde (Schule/Uni)</t>
  </si>
  <si>
    <t>Eintrittsdatum             (nur bei Prüfung zum 8. Kyu)</t>
  </si>
  <si>
    <t>neuer Kyu</t>
  </si>
  <si>
    <t>Prüfung be-standen</t>
  </si>
  <si>
    <t>Prüfung nicht be-standen</t>
  </si>
  <si>
    <r>
      <t xml:space="preserve"> 8.Kyu (weiß-gelb)                                    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                          </t>
    </r>
  </si>
  <si>
    <t>Name in Druckbuchstaben</t>
  </si>
  <si>
    <t>empfohlen</t>
  </si>
  <si>
    <t>Ausrichter 
(Verein)</t>
  </si>
  <si>
    <t>Bezirk / Kreis</t>
  </si>
  <si>
    <t>Beitrags-marke kontrolliert</t>
  </si>
  <si>
    <t>Prüfungen in den letzten 365 Tagen
oder letzte Prüfung</t>
  </si>
  <si>
    <t>Vorname</t>
  </si>
  <si>
    <t>Prüfungs-
Datum</t>
  </si>
  <si>
    <t>Alter</t>
  </si>
  <si>
    <t>Version vom 28.06.22</t>
  </si>
  <si>
    <t>vollendetes 13.LJ</t>
  </si>
  <si>
    <t>Prüfer (Unterschrift)</t>
  </si>
  <si>
    <t>Graduierung nach</t>
  </si>
  <si>
    <t>Graduierungssystem (2022)</t>
  </si>
  <si>
    <t>Prüfungsordnung (2014)</t>
  </si>
  <si>
    <t>Möglichst alle bekannten Daten eintragen, bei Bedarf mehrere Listen verwenden. Die Liste sollte spätestens 4 Wochen vor dem gewünschten Termin bei Gerd oder Christian per E-Mail eingereicht werden. Es folgt dann eine Bestätigung, ob der gewünschte Prüfungstermin möglich ist. Bitte unten im roten Feld angeben, nach welchem System graduiert wird.</t>
  </si>
  <si>
    <t>TV 1848 Erlangen</t>
  </si>
  <si>
    <t>Mittelfranken</t>
  </si>
  <si>
    <t>TVE</t>
  </si>
  <si>
    <t>Prüfling</t>
  </si>
  <si>
    <t>Neuer</t>
  </si>
  <si>
    <t>Gürtel</t>
  </si>
  <si>
    <t>Prüfungsgebühr</t>
  </si>
  <si>
    <t>Pass</t>
  </si>
  <si>
    <t>SUMME</t>
  </si>
  <si>
    <t>Name</t>
  </si>
  <si>
    <t>Vorname</t>
  </si>
  <si>
    <t>Länge (cm)</t>
  </si>
  <si>
    <t>Farbe</t>
  </si>
  <si>
    <t>Ja / Nein</t>
  </si>
  <si>
    <t>Betrag</t>
  </si>
  <si>
    <t>Prüfung + Pass + Gürtel</t>
  </si>
  <si>
    <t>nein</t>
  </si>
  <si>
    <r>
      <rPr>
        <sz val="10"/>
        <rFont val="Arial"/>
        <family val="2"/>
      </rPr>
      <t>Kyu-Grad</t>
    </r>
  </si>
  <si>
    <t>Gürtelfarbe</t>
  </si>
  <si>
    <t xml:space="preserve">braun </t>
  </si>
  <si>
    <t xml:space="preserve">blau </t>
  </si>
  <si>
    <t xml:space="preserve">grün </t>
  </si>
  <si>
    <t xml:space="preserve">orange-grün </t>
  </si>
  <si>
    <t xml:space="preserve">orange </t>
  </si>
  <si>
    <t xml:space="preserve">gelb-orange </t>
  </si>
  <si>
    <t xml:space="preserve">gelb </t>
  </si>
  <si>
    <t xml:space="preserve">weiß-gelb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</si>
</sst>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_(* #,##0_);_(* \(#,##0\);_(* \-_);_(@_)"/>
    <numFmt numFmtId="183" formatCode="_(* #,##0.00_);_(* \(#,##0.00\);_(* \-??_);_(@_)"/>
    <numFmt numFmtId="184" formatCode="_(\$* #,##0_);_(\$* \(#,##0\);_(\$* \-_);_(@_)"/>
    <numFmt numFmtId="185" formatCode="_(\$* #,##0.00_);_(\$* \(#,##0.00\);_(\$* \-??_);_(@_)"/>
    <numFmt numFmtId="186" formatCode="dd&quot;/ &quot;mmm\ yy"/>
    <numFmt numFmtId="187" formatCode="d&quot;/ &quot;mmm\ yy"/>
    <numFmt numFmtId="188" formatCode="d/\ mmm\ yy"/>
    <numFmt numFmtId="189" formatCode="dd/mm/yy;@"/>
    <numFmt numFmtId="190" formatCode="[$-407]dddd\,\ d\.\ mmmm\ yyyy"/>
    <numFmt numFmtId="191" formatCode="mmm\ yyyy"/>
    <numFmt numFmtId="192" formatCode="#,##0.00\ &quot;€&quot;"/>
  </numFmts>
  <fonts count="51">
    <font>
      <sz val="10"/>
      <name val="Helv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sz val="14"/>
      <name val="Helv"/>
      <family val="2"/>
    </font>
    <font>
      <sz val="12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rgb="FF212529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3" borderId="2" applyNumberFormat="0" applyAlignment="0" applyProtection="0"/>
    <xf numFmtId="0" fontId="7" fillId="0" borderId="0" applyNumberFormat="0" applyFill="0" applyBorder="0" applyAlignment="0" applyProtection="0"/>
    <xf numFmtId="179" fontId="1" fillId="0" borderId="0" applyFill="0" applyBorder="0" applyAlignment="0" applyProtection="0"/>
    <xf numFmtId="0" fontId="42" fillId="24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18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0" fillId="27" borderId="4" applyNumberFormat="0" applyFont="0" applyAlignment="0" applyProtection="0"/>
    <xf numFmtId="9" fontId="1" fillId="0" borderId="0" applyFill="0" applyBorder="0" applyAlignment="0" applyProtection="0"/>
    <xf numFmtId="0" fontId="31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32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7" fillId="0" borderId="8" applyNumberFormat="0" applyFill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9" applyNumberFormat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12" borderId="10" xfId="0" applyFont="1" applyFill="1" applyBorder="1" applyAlignment="1">
      <alignment vertical="center"/>
    </xf>
    <xf numFmtId="0" fontId="12" fillId="10" borderId="10" xfId="0" applyFont="1" applyFill="1" applyBorder="1" applyAlignment="1">
      <alignment horizontal="left" vertical="center"/>
    </xf>
    <xf numFmtId="0" fontId="8" fillId="10" borderId="10" xfId="0" applyFont="1" applyFill="1" applyBorder="1" applyAlignment="1">
      <alignment horizontal="left" vertical="center"/>
    </xf>
    <xf numFmtId="0" fontId="12" fillId="8" borderId="10" xfId="0" applyFont="1" applyFill="1" applyBorder="1" applyAlignment="1">
      <alignment horizontal="left" vertical="center"/>
    </xf>
    <xf numFmtId="0" fontId="8" fillId="30" borderId="10" xfId="0" applyFont="1" applyFill="1" applyBorder="1" applyAlignment="1">
      <alignment horizontal="left" vertical="center"/>
    </xf>
    <xf numFmtId="0" fontId="14" fillId="0" borderId="11" xfId="53" applyNumberFormat="1" applyFont="1" applyBorder="1" applyAlignment="1">
      <alignment horizontal="left" vertical="center"/>
      <protection/>
    </xf>
    <xf numFmtId="0" fontId="8" fillId="23" borderId="0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/>
    </xf>
    <xf numFmtId="0" fontId="8" fillId="31" borderId="0" xfId="0" applyFont="1" applyFill="1" applyBorder="1" applyAlignment="1">
      <alignment horizontal="center" vertical="center"/>
    </xf>
    <xf numFmtId="0" fontId="15" fillId="31" borderId="13" xfId="0" applyFont="1" applyFill="1" applyBorder="1" applyAlignment="1">
      <alignment vertical="center"/>
    </xf>
    <xf numFmtId="0" fontId="15" fillId="31" borderId="13" xfId="0" applyFont="1" applyFill="1" applyBorder="1" applyAlignment="1">
      <alignment horizontal="center" vertical="center"/>
    </xf>
    <xf numFmtId="14" fontId="12" fillId="31" borderId="13" xfId="0" applyNumberFormat="1" applyFont="1" applyFill="1" applyBorder="1" applyAlignment="1">
      <alignment horizontal="center" vertical="center"/>
    </xf>
    <xf numFmtId="0" fontId="5" fillId="31" borderId="14" xfId="0" applyFont="1" applyFill="1" applyBorder="1" applyAlignment="1">
      <alignment horizontal="center" vertical="center"/>
    </xf>
    <xf numFmtId="0" fontId="4" fillId="31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17" xfId="53" applyNumberFormat="1" applyFont="1" applyBorder="1" applyAlignment="1">
      <alignment horizontal="left" vertical="center"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12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/>
    </xf>
    <xf numFmtId="0" fontId="17" fillId="31" borderId="20" xfId="0" applyFont="1" applyFill="1" applyBorder="1" applyAlignment="1">
      <alignment vertical="center"/>
    </xf>
    <xf numFmtId="0" fontId="13" fillId="31" borderId="21" xfId="0" applyFont="1" applyFill="1" applyBorder="1" applyAlignment="1">
      <alignment vertical="center"/>
    </xf>
    <xf numFmtId="0" fontId="8" fillId="31" borderId="15" xfId="0" applyFont="1" applyFill="1" applyBorder="1" applyAlignment="1">
      <alignment horizontal="center" vertical="center"/>
    </xf>
    <xf numFmtId="0" fontId="13" fillId="31" borderId="22" xfId="0" applyFont="1" applyFill="1" applyBorder="1" applyAlignment="1">
      <alignment vertical="center"/>
    </xf>
    <xf numFmtId="0" fontId="13" fillId="31" borderId="2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4" fillId="31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2" fillId="32" borderId="27" xfId="0" applyFont="1" applyFill="1" applyBorder="1" applyAlignment="1">
      <alignment horizontal="left" vertical="top"/>
    </xf>
    <xf numFmtId="0" fontId="12" fillId="32" borderId="27" xfId="0" applyFont="1" applyFill="1" applyBorder="1" applyAlignment="1">
      <alignment vertical="center"/>
    </xf>
    <xf numFmtId="0" fontId="12" fillId="12" borderId="27" xfId="0" applyFont="1" applyFill="1" applyBorder="1" applyAlignment="1">
      <alignment horizontal="left" vertical="center"/>
    </xf>
    <xf numFmtId="0" fontId="12" fillId="10" borderId="27" xfId="0" applyFont="1" applyFill="1" applyBorder="1" applyAlignment="1">
      <alignment horizontal="left" vertical="top"/>
    </xf>
    <xf numFmtId="0" fontId="12" fillId="8" borderId="27" xfId="0" applyFont="1" applyFill="1" applyBorder="1" applyAlignment="1">
      <alignment horizontal="left" vertical="top"/>
    </xf>
    <xf numFmtId="0" fontId="12" fillId="30" borderId="27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8" fillId="23" borderId="31" xfId="0" applyFont="1" applyFill="1" applyBorder="1" applyAlignment="1">
      <alignment horizontal="center" vertical="center"/>
    </xf>
    <xf numFmtId="0" fontId="13" fillId="31" borderId="32" xfId="0" applyFont="1" applyFill="1" applyBorder="1" applyAlignment="1">
      <alignment horizontal="center" vertical="center"/>
    </xf>
    <xf numFmtId="0" fontId="8" fillId="23" borderId="33" xfId="54" applyNumberFormat="1" applyFont="1" applyFill="1" applyBorder="1" applyAlignment="1" applyProtection="1">
      <alignment horizontal="center" vertical="center" wrapText="1"/>
      <protection locked="0"/>
    </xf>
    <xf numFmtId="0" fontId="13" fillId="31" borderId="34" xfId="0" applyFont="1" applyFill="1" applyBorder="1" applyAlignment="1">
      <alignment vertical="center"/>
    </xf>
    <xf numFmtId="0" fontId="13" fillId="31" borderId="12" xfId="0" applyFont="1" applyFill="1" applyBorder="1" applyAlignment="1">
      <alignment horizontal="center" vertical="center"/>
    </xf>
    <xf numFmtId="0" fontId="12" fillId="12" borderId="35" xfId="0" applyFont="1" applyFill="1" applyBorder="1" applyAlignment="1">
      <alignment horizontal="left" vertical="top"/>
    </xf>
    <xf numFmtId="0" fontId="12" fillId="12" borderId="36" xfId="0" applyFont="1" applyFill="1" applyBorder="1" applyAlignment="1">
      <alignment horizontal="left" vertical="top"/>
    </xf>
    <xf numFmtId="0" fontId="8" fillId="12" borderId="37" xfId="0" applyFont="1" applyFill="1" applyBorder="1" applyAlignment="1">
      <alignment vertical="center"/>
    </xf>
    <xf numFmtId="0" fontId="8" fillId="12" borderId="38" xfId="0" applyFont="1" applyFill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49" fontId="16" fillId="0" borderId="41" xfId="0" applyNumberFormat="1" applyFont="1" applyBorder="1" applyAlignment="1">
      <alignment horizontal="center" vertical="center"/>
    </xf>
    <xf numFmtId="14" fontId="16" fillId="0" borderId="41" xfId="0" applyNumberFormat="1" applyFont="1" applyBorder="1" applyAlignment="1">
      <alignment horizontal="center" vertical="center"/>
    </xf>
    <xf numFmtId="1" fontId="16" fillId="0" borderId="41" xfId="0" applyNumberFormat="1" applyFont="1" applyBorder="1" applyAlignment="1">
      <alignment horizontal="center" vertical="center"/>
    </xf>
    <xf numFmtId="0" fontId="16" fillId="0" borderId="41" xfId="53" applyNumberFormat="1" applyFont="1" applyFill="1" applyBorder="1" applyAlignment="1">
      <alignment horizontal="center" vertical="center"/>
      <protection/>
    </xf>
    <xf numFmtId="189" fontId="16" fillId="0" borderId="41" xfId="53" applyNumberFormat="1" applyFont="1" applyFill="1" applyBorder="1" applyAlignment="1" quotePrefix="1">
      <alignment horizontal="center" vertical="center"/>
      <protection/>
    </xf>
    <xf numFmtId="1" fontId="16" fillId="0" borderId="41" xfId="53" applyNumberFormat="1" applyFont="1" applyFill="1" applyBorder="1" applyAlignment="1">
      <alignment horizontal="center" vertical="center"/>
      <protection/>
    </xf>
    <xf numFmtId="0" fontId="50" fillId="0" borderId="41" xfId="0" applyFont="1" applyFill="1" applyBorder="1" applyAlignment="1">
      <alignment horizontal="center" vertical="center"/>
    </xf>
    <xf numFmtId="0" fontId="16" fillId="0" borderId="41" xfId="0" applyFont="1" applyFill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14" fontId="18" fillId="0" borderId="43" xfId="53" applyNumberFormat="1" applyFont="1" applyBorder="1" applyAlignment="1">
      <alignment horizontal="center" vertical="center"/>
      <protection/>
    </xf>
    <xf numFmtId="0" fontId="14" fillId="0" borderId="44" xfId="53" applyNumberFormat="1" applyFont="1" applyBorder="1" applyAlignment="1">
      <alignment horizontal="left" vertical="center" wrapText="1"/>
      <protection/>
    </xf>
    <xf numFmtId="0" fontId="14" fillId="0" borderId="45" xfId="53" applyNumberFormat="1" applyFont="1" applyFill="1" applyBorder="1" applyAlignment="1">
      <alignment horizontal="left" vertical="center"/>
      <protection/>
    </xf>
    <xf numFmtId="0" fontId="8" fillId="0" borderId="46" xfId="0" applyFont="1" applyBorder="1" applyAlignment="1" applyProtection="1">
      <alignment vertical="center" shrinkToFit="1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>
      <alignment vertical="center" shrinkToFit="1"/>
    </xf>
    <xf numFmtId="0" fontId="8" fillId="0" borderId="41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0" fillId="0" borderId="0" xfId="0" applyFont="1" applyAlignment="1">
      <alignment/>
    </xf>
    <xf numFmtId="0" fontId="8" fillId="0" borderId="43" xfId="0" applyFont="1" applyBorder="1" applyAlignment="1" applyProtection="1">
      <alignment vertical="center" shrinkToFit="1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 shrinkToFit="1"/>
      <protection/>
    </xf>
    <xf numFmtId="0" fontId="3" fillId="0" borderId="48" xfId="0" applyFont="1" applyBorder="1" applyAlignment="1">
      <alignment horizontal="center" vertical="center"/>
    </xf>
    <xf numFmtId="6" fontId="8" fillId="0" borderId="43" xfId="0" applyNumberFormat="1" applyFont="1" applyBorder="1" applyAlignment="1">
      <alignment vertical="center" shrinkToFit="1"/>
    </xf>
    <xf numFmtId="0" fontId="19" fillId="0" borderId="41" xfId="0" applyFont="1" applyBorder="1" applyAlignment="1">
      <alignment vertical="center" shrinkToFit="1"/>
    </xf>
    <xf numFmtId="0" fontId="1" fillId="0" borderId="49" xfId="0" applyFont="1" applyBorder="1" applyAlignment="1">
      <alignment horizontal="center" vertical="center"/>
    </xf>
    <xf numFmtId="0" fontId="12" fillId="0" borderId="41" xfId="0" applyFont="1" applyBorder="1" applyAlignment="1" applyProtection="1">
      <alignment vertical="center" shrinkToFit="1"/>
      <protection locked="0"/>
    </xf>
    <xf numFmtId="0" fontId="12" fillId="0" borderId="41" xfId="0" applyFont="1" applyBorder="1" applyAlignment="1" applyProtection="1">
      <alignment vertical="center" shrinkToFit="1"/>
      <protection/>
    </xf>
    <xf numFmtId="0" fontId="12" fillId="0" borderId="41" xfId="0" applyFont="1" applyBorder="1" applyAlignment="1" applyProtection="1">
      <alignment horizontal="center" vertical="center" shrinkToFit="1"/>
      <protection/>
    </xf>
    <xf numFmtId="0" fontId="12" fillId="0" borderId="41" xfId="0" applyFont="1" applyBorder="1" applyAlignment="1" applyProtection="1">
      <alignment horizontal="center" vertical="center" shrinkToFit="1"/>
      <protection locked="0"/>
    </xf>
    <xf numFmtId="44" fontId="12" fillId="0" borderId="41" xfId="63" applyFont="1" applyBorder="1" applyAlignment="1" applyProtection="1">
      <alignment vertical="center" shrinkToFit="1"/>
      <protection/>
    </xf>
    <xf numFmtId="192" fontId="12" fillId="0" borderId="41" xfId="0" applyNumberFormat="1" applyFont="1" applyBorder="1" applyAlignment="1" applyProtection="1">
      <alignment vertical="center" shrinkToFit="1"/>
      <protection locked="0"/>
    </xf>
    <xf numFmtId="192" fontId="12" fillId="0" borderId="41" xfId="0" applyNumberFormat="1" applyFont="1" applyBorder="1" applyAlignment="1" applyProtection="1">
      <alignment vertical="center" shrinkToFit="1"/>
      <protection/>
    </xf>
    <xf numFmtId="192" fontId="1" fillId="0" borderId="50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 shrinkToFit="1"/>
    </xf>
    <xf numFmtId="192" fontId="12" fillId="0" borderId="11" xfId="0" applyNumberFormat="1" applyFont="1" applyFill="1" applyBorder="1" applyAlignment="1">
      <alignment/>
    </xf>
    <xf numFmtId="192" fontId="12" fillId="0" borderId="0" xfId="0" applyNumberFormat="1" applyFont="1" applyAlignment="1">
      <alignment vertical="center" shrinkToFit="1"/>
    </xf>
    <xf numFmtId="192" fontId="12" fillId="0" borderId="11" xfId="0" applyNumberFormat="1" applyFont="1" applyFill="1" applyBorder="1" applyAlignment="1">
      <alignment vertical="center" shrinkToFit="1"/>
    </xf>
    <xf numFmtId="0" fontId="21" fillId="0" borderId="0" xfId="0" applyFont="1" applyAlignment="1">
      <alignment/>
    </xf>
    <xf numFmtId="192" fontId="20" fillId="0" borderId="0" xfId="0" applyNumberFormat="1" applyFont="1" applyAlignment="1">
      <alignment/>
    </xf>
    <xf numFmtId="0" fontId="0" fillId="0" borderId="0" xfId="0" applyFont="1" applyAlignment="1">
      <alignment shrinkToFit="1"/>
    </xf>
    <xf numFmtId="0" fontId="20" fillId="0" borderId="0" xfId="0" applyFont="1" applyAlignment="1">
      <alignment shrinkToFit="1"/>
    </xf>
    <xf numFmtId="192" fontId="20" fillId="0" borderId="0" xfId="0" applyNumberFormat="1" applyFont="1" applyAlignment="1">
      <alignment shrinkToFit="1"/>
    </xf>
    <xf numFmtId="192" fontId="0" fillId="0" borderId="0" xfId="0" applyNumberFormat="1" applyFont="1" applyAlignment="1">
      <alignment shrinkToFit="1"/>
    </xf>
    <xf numFmtId="0" fontId="2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8" fillId="31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31" borderId="34" xfId="0" applyFont="1" applyFill="1" applyBorder="1" applyAlignment="1">
      <alignment horizontal="center" vertical="center" wrapText="1"/>
    </xf>
    <xf numFmtId="0" fontId="8" fillId="31" borderId="53" xfId="0" applyFont="1" applyFill="1" applyBorder="1" applyAlignment="1">
      <alignment horizontal="center" vertical="center"/>
    </xf>
    <xf numFmtId="0" fontId="8" fillId="31" borderId="54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8" fillId="23" borderId="27" xfId="0" applyFont="1" applyFill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29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4" fillId="0" borderId="59" xfId="53" applyNumberFormat="1" applyFont="1" applyBorder="1" applyAlignment="1">
      <alignment horizontal="center" vertical="center" wrapText="1"/>
      <protection/>
    </xf>
    <xf numFmtId="0" fontId="14" fillId="0" borderId="60" xfId="53" applyNumberFormat="1" applyFont="1" applyBorder="1" applyAlignment="1">
      <alignment horizontal="center" vertical="center" wrapText="1"/>
      <protection/>
    </xf>
    <xf numFmtId="0" fontId="14" fillId="0" borderId="61" xfId="53" applyNumberFormat="1" applyFont="1" applyBorder="1" applyAlignment="1">
      <alignment horizontal="center" vertical="center" wrapText="1"/>
      <protection/>
    </xf>
    <xf numFmtId="0" fontId="14" fillId="0" borderId="62" xfId="53" applyNumberFormat="1" applyFont="1" applyBorder="1" applyAlignment="1">
      <alignment horizontal="center" vertical="center" wrapText="1"/>
      <protection/>
    </xf>
    <xf numFmtId="0" fontId="8" fillId="23" borderId="59" xfId="0" applyFont="1" applyFill="1" applyBorder="1" applyAlignment="1">
      <alignment horizontal="center" vertical="center" wrapText="1"/>
    </xf>
    <xf numFmtId="0" fontId="8" fillId="23" borderId="60" xfId="0" applyFont="1" applyFill="1" applyBorder="1" applyAlignment="1">
      <alignment horizontal="center" vertical="center" wrapText="1"/>
    </xf>
    <xf numFmtId="0" fontId="1" fillId="23" borderId="63" xfId="0" applyFont="1" applyFill="1" applyBorder="1" applyAlignment="1">
      <alignment horizontal="center" vertical="center" wrapText="1"/>
    </xf>
    <xf numFmtId="0" fontId="1" fillId="23" borderId="62" xfId="0" applyFont="1" applyFill="1" applyBorder="1" applyAlignment="1">
      <alignment horizontal="center" vertical="center" wrapText="1"/>
    </xf>
    <xf numFmtId="0" fontId="14" fillId="33" borderId="64" xfId="53" applyNumberFormat="1" applyFont="1" applyFill="1" applyBorder="1" applyAlignment="1">
      <alignment horizontal="center" vertical="center"/>
      <protection/>
    </xf>
    <xf numFmtId="1" fontId="15" fillId="0" borderId="65" xfId="0" applyNumberFormat="1" applyFont="1" applyBorder="1" applyAlignment="1">
      <alignment vertical="center" wrapText="1"/>
    </xf>
    <xf numFmtId="1" fontId="16" fillId="0" borderId="66" xfId="0" applyNumberFormat="1" applyFont="1" applyBorder="1" applyAlignment="1">
      <alignment vertical="center" wrapText="1"/>
    </xf>
    <xf numFmtId="1" fontId="16" fillId="0" borderId="67" xfId="0" applyNumberFormat="1" applyFont="1" applyBorder="1" applyAlignment="1">
      <alignment vertical="center" wrapText="1"/>
    </xf>
    <xf numFmtId="1" fontId="16" fillId="0" borderId="68" xfId="0" applyNumberFormat="1" applyFont="1" applyBorder="1" applyAlignment="1">
      <alignment vertical="center" wrapText="1"/>
    </xf>
    <xf numFmtId="1" fontId="16" fillId="0" borderId="0" xfId="0" applyNumberFormat="1" applyFont="1" applyBorder="1" applyAlignment="1">
      <alignment vertical="center" wrapText="1"/>
    </xf>
    <xf numFmtId="1" fontId="16" fillId="0" borderId="16" xfId="0" applyNumberFormat="1" applyFont="1" applyBorder="1" applyAlignment="1">
      <alignment vertical="center" wrapText="1"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Entwurf_1" xfId="53"/>
    <cellStyle name="Standard_FO_KYU_0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ährung 2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495300</xdr:colOff>
      <xdr:row>28</xdr:row>
      <xdr:rowOff>19050</xdr:rowOff>
    </xdr:from>
    <xdr:to>
      <xdr:col>13</xdr:col>
      <xdr:colOff>771525</xdr:colOff>
      <xdr:row>29</xdr:row>
      <xdr:rowOff>295275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83225" y="13487400"/>
          <a:ext cx="120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_Kyu-Pr&#252;f-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Checkliste"/>
      <sheetName val="Kyu-Liste"/>
      <sheetName val="Finanzen"/>
      <sheetName val="Kyu-Gürtelfarbe"/>
      <sheetName val="2021_Kyu-Prüf-Liste"/>
    </sheetNames>
    <sheetDataSet>
      <sheetData sheetId="1">
        <row r="12">
          <cell r="B12">
            <v>26</v>
          </cell>
        </row>
        <row r="14">
          <cell r="B14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zoomScale="60" zoomScaleNormal="60" zoomScalePageLayoutView="0" workbookViewId="0" topLeftCell="A1">
      <selection activeCell="J29" sqref="J29:K29"/>
    </sheetView>
  </sheetViews>
  <sheetFormatPr defaultColWidth="9.140625" defaultRowHeight="12.75"/>
  <cols>
    <col min="1" max="1" width="14.57421875" style="3" customWidth="1"/>
    <col min="2" max="2" width="27.421875" style="3" customWidth="1"/>
    <col min="3" max="4" width="27.421875" style="1" customWidth="1"/>
    <col min="5" max="5" width="18.421875" style="1" customWidth="1"/>
    <col min="6" max="6" width="9.8515625" style="1" customWidth="1"/>
    <col min="7" max="7" width="27.421875" style="1" customWidth="1"/>
    <col min="8" max="8" width="26.140625" style="1" customWidth="1"/>
    <col min="9" max="10" width="27.421875" style="3" customWidth="1"/>
    <col min="11" max="11" width="17.140625" style="3" customWidth="1"/>
    <col min="12" max="12" width="14.57421875" style="3" customWidth="1"/>
    <col min="13" max="14" width="14.00390625" style="3" customWidth="1"/>
    <col min="15" max="16384" width="9.140625" style="1" customWidth="1"/>
  </cols>
  <sheetData>
    <row r="1" spans="1:14" ht="36" customHeight="1" thickBot="1">
      <c r="A1" s="25" t="s">
        <v>5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5" t="s">
        <v>40</v>
      </c>
      <c r="M1" s="14"/>
      <c r="N1" s="16"/>
    </row>
    <row r="2" spans="1:14" ht="45.75" customHeight="1">
      <c r="A2" s="28"/>
      <c r="B2" s="26"/>
      <c r="C2" s="26"/>
      <c r="D2" s="26"/>
      <c r="E2" s="26"/>
      <c r="F2" s="49"/>
      <c r="G2" s="111" t="s">
        <v>36</v>
      </c>
      <c r="H2" s="112"/>
      <c r="I2" s="109" t="s">
        <v>26</v>
      </c>
      <c r="J2" s="109" t="s">
        <v>25</v>
      </c>
      <c r="K2" s="109" t="s">
        <v>35</v>
      </c>
      <c r="L2" s="109" t="s">
        <v>29</v>
      </c>
      <c r="M2" s="109" t="s">
        <v>28</v>
      </c>
      <c r="N2" s="113" t="s">
        <v>27</v>
      </c>
    </row>
    <row r="3" spans="1:14" s="2" customFormat="1" ht="48.75" customHeight="1">
      <c r="A3" s="29" t="s">
        <v>2</v>
      </c>
      <c r="B3" s="47" t="s">
        <v>6</v>
      </c>
      <c r="C3" s="47" t="s">
        <v>37</v>
      </c>
      <c r="D3" s="47" t="s">
        <v>0</v>
      </c>
      <c r="E3" s="47" t="s">
        <v>3</v>
      </c>
      <c r="F3" s="50" t="s">
        <v>39</v>
      </c>
      <c r="G3" s="11" t="s">
        <v>7</v>
      </c>
      <c r="H3" s="12" t="s">
        <v>4</v>
      </c>
      <c r="I3" s="110"/>
      <c r="J3" s="110"/>
      <c r="K3" s="110"/>
      <c r="L3" s="110"/>
      <c r="M3" s="110"/>
      <c r="N3" s="114"/>
    </row>
    <row r="4" spans="1:14" s="22" customFormat="1" ht="39" customHeight="1">
      <c r="A4" s="27">
        <v>1</v>
      </c>
      <c r="B4" s="57"/>
      <c r="C4" s="57"/>
      <c r="D4" s="60" t="s">
        <v>49</v>
      </c>
      <c r="E4" s="58"/>
      <c r="F4" s="59">
        <f>IF(NOT(ISBLANK(E4)),DATEDIF(E4,$B$29,"Y"),"")</f>
      </c>
      <c r="G4" s="61"/>
      <c r="H4" s="62"/>
      <c r="I4" s="61"/>
      <c r="J4" s="63"/>
      <c r="K4" s="64"/>
      <c r="L4" s="65"/>
      <c r="M4" s="66"/>
      <c r="N4" s="67"/>
    </row>
    <row r="5" spans="1:14" s="22" customFormat="1" ht="39" customHeight="1">
      <c r="A5" s="27">
        <v>2</v>
      </c>
      <c r="B5" s="57"/>
      <c r="C5" s="57"/>
      <c r="D5" s="60" t="s">
        <v>49</v>
      </c>
      <c r="E5" s="58"/>
      <c r="F5" s="59">
        <f>IF(NOT(ISBLANK(E5)),DATEDIF(E5,$B$29,"Y"),"")</f>
      </c>
      <c r="G5" s="61"/>
      <c r="H5" s="62"/>
      <c r="I5" s="61"/>
      <c r="J5" s="63"/>
      <c r="K5" s="64"/>
      <c r="L5" s="65"/>
      <c r="M5" s="66"/>
      <c r="N5" s="67"/>
    </row>
    <row r="6" spans="1:14" s="22" customFormat="1" ht="39" customHeight="1">
      <c r="A6" s="27">
        <v>3</v>
      </c>
      <c r="B6" s="57"/>
      <c r="C6" s="57"/>
      <c r="D6" s="60" t="s">
        <v>49</v>
      </c>
      <c r="E6" s="58"/>
      <c r="F6" s="59">
        <f>IF(NOT(ISBLANK(E6)),DATEDIF(E6,$B$29,"Y"),"")</f>
      </c>
      <c r="G6" s="61"/>
      <c r="H6" s="62"/>
      <c r="I6" s="61"/>
      <c r="J6" s="63"/>
      <c r="K6" s="64"/>
      <c r="L6" s="65"/>
      <c r="M6" s="66"/>
      <c r="N6" s="67"/>
    </row>
    <row r="7" spans="1:14" s="22" customFormat="1" ht="39" customHeight="1">
      <c r="A7" s="27">
        <v>4</v>
      </c>
      <c r="B7" s="57"/>
      <c r="C7" s="57"/>
      <c r="D7" s="60" t="s">
        <v>49</v>
      </c>
      <c r="E7" s="58"/>
      <c r="F7" s="59">
        <f aca="true" t="shared" si="0" ref="F7:F23">IF(NOT(ISBLANK(E7)),DATEDIF(E7,$B$29,"Y"),"")</f>
      </c>
      <c r="G7" s="61"/>
      <c r="H7" s="62"/>
      <c r="I7" s="61"/>
      <c r="J7" s="63"/>
      <c r="K7" s="64"/>
      <c r="L7" s="65"/>
      <c r="M7" s="66"/>
      <c r="N7" s="67"/>
    </row>
    <row r="8" spans="1:14" s="22" customFormat="1" ht="39" customHeight="1">
      <c r="A8" s="27">
        <v>5</v>
      </c>
      <c r="B8" s="57"/>
      <c r="C8" s="57"/>
      <c r="D8" s="60" t="s">
        <v>49</v>
      </c>
      <c r="E8" s="58"/>
      <c r="F8" s="59">
        <f t="shared" si="0"/>
      </c>
      <c r="G8" s="61"/>
      <c r="H8" s="62"/>
      <c r="I8" s="61"/>
      <c r="J8" s="63"/>
      <c r="K8" s="64"/>
      <c r="L8" s="65"/>
      <c r="M8" s="66"/>
      <c r="N8" s="67"/>
    </row>
    <row r="9" spans="1:14" s="22" customFormat="1" ht="39" customHeight="1">
      <c r="A9" s="27">
        <v>6</v>
      </c>
      <c r="B9" s="57"/>
      <c r="C9" s="57"/>
      <c r="D9" s="60" t="s">
        <v>49</v>
      </c>
      <c r="E9" s="58"/>
      <c r="F9" s="59">
        <f t="shared" si="0"/>
      </c>
      <c r="G9" s="61"/>
      <c r="H9" s="62"/>
      <c r="I9" s="61"/>
      <c r="J9" s="63"/>
      <c r="K9" s="64"/>
      <c r="L9" s="65"/>
      <c r="M9" s="66"/>
      <c r="N9" s="67"/>
    </row>
    <row r="10" spans="1:14" s="22" customFormat="1" ht="39" customHeight="1">
      <c r="A10" s="27">
        <v>7</v>
      </c>
      <c r="B10" s="57"/>
      <c r="C10" s="57"/>
      <c r="D10" s="60" t="s">
        <v>49</v>
      </c>
      <c r="E10" s="58"/>
      <c r="F10" s="59">
        <f t="shared" si="0"/>
      </c>
      <c r="G10" s="61"/>
      <c r="H10" s="62"/>
      <c r="I10" s="61"/>
      <c r="J10" s="63"/>
      <c r="K10" s="64"/>
      <c r="L10" s="65"/>
      <c r="M10" s="66"/>
      <c r="N10" s="67"/>
    </row>
    <row r="11" spans="1:14" s="22" customFormat="1" ht="39" customHeight="1">
      <c r="A11" s="27">
        <v>8</v>
      </c>
      <c r="B11" s="57"/>
      <c r="C11" s="57"/>
      <c r="D11" s="60" t="s">
        <v>49</v>
      </c>
      <c r="E11" s="58"/>
      <c r="F11" s="59">
        <f t="shared" si="0"/>
      </c>
      <c r="G11" s="61"/>
      <c r="H11" s="62"/>
      <c r="I11" s="61"/>
      <c r="J11" s="63"/>
      <c r="K11" s="64"/>
      <c r="L11" s="65"/>
      <c r="M11" s="66"/>
      <c r="N11" s="67"/>
    </row>
    <row r="12" spans="1:14" s="22" customFormat="1" ht="39" customHeight="1">
      <c r="A12" s="27">
        <v>9</v>
      </c>
      <c r="B12" s="57"/>
      <c r="C12" s="57"/>
      <c r="D12" s="60" t="s">
        <v>49</v>
      </c>
      <c r="E12" s="58"/>
      <c r="F12" s="59">
        <f t="shared" si="0"/>
      </c>
      <c r="G12" s="61"/>
      <c r="H12" s="62"/>
      <c r="I12" s="61"/>
      <c r="J12" s="63"/>
      <c r="K12" s="64"/>
      <c r="L12" s="65"/>
      <c r="M12" s="66"/>
      <c r="N12" s="67"/>
    </row>
    <row r="13" spans="1:14" s="22" customFormat="1" ht="39" customHeight="1">
      <c r="A13" s="27">
        <v>10</v>
      </c>
      <c r="B13" s="57"/>
      <c r="C13" s="57"/>
      <c r="D13" s="60" t="s">
        <v>49</v>
      </c>
      <c r="E13" s="58"/>
      <c r="F13" s="59">
        <f t="shared" si="0"/>
      </c>
      <c r="G13" s="61"/>
      <c r="H13" s="62"/>
      <c r="I13" s="61"/>
      <c r="J13" s="63"/>
      <c r="K13" s="64"/>
      <c r="L13" s="65"/>
      <c r="M13" s="66"/>
      <c r="N13" s="67"/>
    </row>
    <row r="14" spans="1:14" s="22" customFormat="1" ht="39" customHeight="1">
      <c r="A14" s="27">
        <v>11</v>
      </c>
      <c r="B14" s="57"/>
      <c r="C14" s="57"/>
      <c r="D14" s="60" t="s">
        <v>49</v>
      </c>
      <c r="E14" s="58"/>
      <c r="F14" s="59">
        <f t="shared" si="0"/>
      </c>
      <c r="G14" s="61"/>
      <c r="H14" s="62"/>
      <c r="I14" s="61"/>
      <c r="J14" s="63"/>
      <c r="K14" s="64"/>
      <c r="L14" s="65"/>
      <c r="M14" s="66"/>
      <c r="N14" s="67"/>
    </row>
    <row r="15" spans="1:14" s="22" customFormat="1" ht="39" customHeight="1">
      <c r="A15" s="27">
        <v>12</v>
      </c>
      <c r="B15" s="57"/>
      <c r="C15" s="57"/>
      <c r="D15" s="60" t="s">
        <v>49</v>
      </c>
      <c r="E15" s="58"/>
      <c r="F15" s="59">
        <f t="shared" si="0"/>
      </c>
      <c r="G15" s="61"/>
      <c r="H15" s="62"/>
      <c r="I15" s="61"/>
      <c r="J15" s="63"/>
      <c r="K15" s="64"/>
      <c r="L15" s="65"/>
      <c r="M15" s="66"/>
      <c r="N15" s="67"/>
    </row>
    <row r="16" spans="1:14" s="22" customFormat="1" ht="39" customHeight="1">
      <c r="A16" s="27">
        <v>13</v>
      </c>
      <c r="B16" s="57"/>
      <c r="C16" s="57"/>
      <c r="D16" s="60" t="s">
        <v>49</v>
      </c>
      <c r="E16" s="58"/>
      <c r="F16" s="59">
        <f t="shared" si="0"/>
      </c>
      <c r="G16" s="61"/>
      <c r="H16" s="62"/>
      <c r="I16" s="61"/>
      <c r="J16" s="63"/>
      <c r="K16" s="64"/>
      <c r="L16" s="65"/>
      <c r="M16" s="66"/>
      <c r="N16" s="67"/>
    </row>
    <row r="17" spans="1:14" s="22" customFormat="1" ht="39" customHeight="1">
      <c r="A17" s="27">
        <v>14</v>
      </c>
      <c r="B17" s="57"/>
      <c r="C17" s="57"/>
      <c r="D17" s="60" t="s">
        <v>49</v>
      </c>
      <c r="E17" s="58"/>
      <c r="F17" s="59">
        <f t="shared" si="0"/>
      </c>
      <c r="G17" s="61"/>
      <c r="H17" s="62"/>
      <c r="I17" s="61"/>
      <c r="J17" s="63"/>
      <c r="K17" s="64"/>
      <c r="L17" s="65"/>
      <c r="M17" s="66"/>
      <c r="N17" s="67"/>
    </row>
    <row r="18" spans="1:14" s="22" customFormat="1" ht="39" customHeight="1">
      <c r="A18" s="27">
        <v>15</v>
      </c>
      <c r="B18" s="57"/>
      <c r="C18" s="57"/>
      <c r="D18" s="60" t="s">
        <v>49</v>
      </c>
      <c r="E18" s="58"/>
      <c r="F18" s="59">
        <f t="shared" si="0"/>
      </c>
      <c r="G18" s="61"/>
      <c r="H18" s="62"/>
      <c r="I18" s="61"/>
      <c r="J18" s="63"/>
      <c r="K18" s="64"/>
      <c r="L18" s="65"/>
      <c r="M18" s="66"/>
      <c r="N18" s="67"/>
    </row>
    <row r="19" spans="1:14" s="22" customFormat="1" ht="39" customHeight="1">
      <c r="A19" s="27">
        <v>16</v>
      </c>
      <c r="B19" s="57"/>
      <c r="C19" s="57"/>
      <c r="D19" s="60" t="s">
        <v>49</v>
      </c>
      <c r="E19" s="58"/>
      <c r="F19" s="59">
        <f t="shared" si="0"/>
      </c>
      <c r="G19" s="61"/>
      <c r="H19" s="62"/>
      <c r="I19" s="61"/>
      <c r="J19" s="63"/>
      <c r="K19" s="64"/>
      <c r="L19" s="65"/>
      <c r="M19" s="66"/>
      <c r="N19" s="67"/>
    </row>
    <row r="20" spans="1:14" s="22" customFormat="1" ht="39" customHeight="1">
      <c r="A20" s="27">
        <v>17</v>
      </c>
      <c r="B20" s="57"/>
      <c r="C20" s="57"/>
      <c r="D20" s="60" t="s">
        <v>49</v>
      </c>
      <c r="E20" s="58"/>
      <c r="F20" s="59">
        <f t="shared" si="0"/>
      </c>
      <c r="G20" s="61"/>
      <c r="H20" s="62"/>
      <c r="I20" s="61"/>
      <c r="J20" s="63"/>
      <c r="K20" s="64"/>
      <c r="L20" s="65"/>
      <c r="M20" s="66"/>
      <c r="N20" s="67"/>
    </row>
    <row r="21" spans="1:14" s="22" customFormat="1" ht="39" customHeight="1">
      <c r="A21" s="27">
        <v>18</v>
      </c>
      <c r="B21" s="57"/>
      <c r="C21" s="57"/>
      <c r="D21" s="60" t="s">
        <v>49</v>
      </c>
      <c r="E21" s="58"/>
      <c r="F21" s="59">
        <f t="shared" si="0"/>
      </c>
      <c r="G21" s="61"/>
      <c r="H21" s="62"/>
      <c r="I21" s="61"/>
      <c r="J21" s="63"/>
      <c r="K21" s="64"/>
      <c r="L21" s="65"/>
      <c r="M21" s="66"/>
      <c r="N21" s="67"/>
    </row>
    <row r="22" spans="1:14" s="22" customFormat="1" ht="39" customHeight="1">
      <c r="A22" s="27">
        <v>19</v>
      </c>
      <c r="B22" s="57"/>
      <c r="C22" s="57"/>
      <c r="D22" s="60" t="s">
        <v>49</v>
      </c>
      <c r="E22" s="58"/>
      <c r="F22" s="59">
        <f t="shared" si="0"/>
      </c>
      <c r="G22" s="61"/>
      <c r="H22" s="62"/>
      <c r="I22" s="61"/>
      <c r="J22" s="63"/>
      <c r="K22" s="64"/>
      <c r="L22" s="65"/>
      <c r="M22" s="66"/>
      <c r="N22" s="67"/>
    </row>
    <row r="23" spans="1:14" s="22" customFormat="1" ht="39" customHeight="1">
      <c r="A23" s="27">
        <v>20</v>
      </c>
      <c r="B23" s="57"/>
      <c r="C23" s="57"/>
      <c r="D23" s="60" t="s">
        <v>49</v>
      </c>
      <c r="E23" s="58"/>
      <c r="F23" s="59">
        <f t="shared" si="0"/>
      </c>
      <c r="G23" s="61"/>
      <c r="H23" s="62"/>
      <c r="I23" s="61"/>
      <c r="J23" s="63"/>
      <c r="K23" s="64"/>
      <c r="L23" s="65"/>
      <c r="M23" s="66"/>
      <c r="N23" s="67"/>
    </row>
    <row r="24" spans="1:14" s="22" customFormat="1" ht="39" customHeight="1">
      <c r="A24" s="17"/>
      <c r="B24" s="134" t="s">
        <v>46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6"/>
    </row>
    <row r="25" spans="1:14" s="22" customFormat="1" ht="39" customHeight="1" thickBot="1">
      <c r="A25" s="32"/>
      <c r="B25" s="137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9"/>
    </row>
    <row r="26" spans="1:14" ht="18">
      <c r="A26" s="106" t="s">
        <v>21</v>
      </c>
      <c r="B26" s="35" t="s">
        <v>30</v>
      </c>
      <c r="C26" s="36" t="s">
        <v>16</v>
      </c>
      <c r="D26" s="37" t="s">
        <v>22</v>
      </c>
      <c r="E26" s="51" t="s">
        <v>17</v>
      </c>
      <c r="F26" s="52"/>
      <c r="G26" s="38" t="s">
        <v>18</v>
      </c>
      <c r="H26" s="39" t="s">
        <v>19</v>
      </c>
      <c r="I26" s="40" t="s">
        <v>23</v>
      </c>
      <c r="J26" s="41" t="s">
        <v>1</v>
      </c>
      <c r="K26" s="121" t="s">
        <v>24</v>
      </c>
      <c r="L26" s="115"/>
      <c r="M26" s="118"/>
      <c r="N26" s="124"/>
    </row>
    <row r="27" spans="1:14" ht="27" customHeight="1">
      <c r="A27" s="107"/>
      <c r="B27" s="23"/>
      <c r="C27" s="24"/>
      <c r="D27" s="4"/>
      <c r="E27" s="53" t="s">
        <v>10</v>
      </c>
      <c r="F27" s="54"/>
      <c r="G27" s="5"/>
      <c r="H27" s="6" t="s">
        <v>20</v>
      </c>
      <c r="I27" s="7"/>
      <c r="J27" s="8" t="s">
        <v>41</v>
      </c>
      <c r="K27" s="122"/>
      <c r="L27" s="116"/>
      <c r="M27" s="119"/>
      <c r="N27" s="124"/>
    </row>
    <row r="28" spans="1:14" ht="27" customHeight="1" thickBot="1">
      <c r="A28" s="42" t="s">
        <v>32</v>
      </c>
      <c r="B28" s="43" t="s">
        <v>8</v>
      </c>
      <c r="C28" s="44" t="s">
        <v>9</v>
      </c>
      <c r="D28" s="43" t="s">
        <v>10</v>
      </c>
      <c r="E28" s="55" t="s">
        <v>11</v>
      </c>
      <c r="F28" s="56"/>
      <c r="G28" s="44" t="s">
        <v>12</v>
      </c>
      <c r="H28" s="45" t="s">
        <v>13</v>
      </c>
      <c r="I28" s="45" t="s">
        <v>14</v>
      </c>
      <c r="J28" s="45" t="s">
        <v>15</v>
      </c>
      <c r="K28" s="123"/>
      <c r="L28" s="117"/>
      <c r="M28" s="120"/>
      <c r="N28" s="124"/>
    </row>
    <row r="29" spans="1:14" ht="47.25" customHeight="1">
      <c r="A29" s="48" t="s">
        <v>38</v>
      </c>
      <c r="B29" s="68"/>
      <c r="C29" s="10" t="s">
        <v>33</v>
      </c>
      <c r="D29" s="9" t="s">
        <v>47</v>
      </c>
      <c r="E29" s="129" t="s">
        <v>42</v>
      </c>
      <c r="F29" s="130"/>
      <c r="G29" s="125"/>
      <c r="H29" s="126"/>
      <c r="I29" s="70" t="s">
        <v>43</v>
      </c>
      <c r="J29" s="133"/>
      <c r="K29" s="133"/>
      <c r="L29" s="33"/>
      <c r="M29" s="34"/>
      <c r="N29" s="18"/>
    </row>
    <row r="30" spans="1:14" ht="31.5" customHeight="1" thickBot="1">
      <c r="A30" s="30"/>
      <c r="B30" s="31"/>
      <c r="C30" s="46" t="s">
        <v>34</v>
      </c>
      <c r="D30" s="19" t="s">
        <v>48</v>
      </c>
      <c r="E30" s="131" t="s">
        <v>31</v>
      </c>
      <c r="F30" s="132"/>
      <c r="G30" s="127"/>
      <c r="H30" s="128"/>
      <c r="I30" s="69"/>
      <c r="J30" s="20"/>
      <c r="K30" s="20"/>
      <c r="L30" s="108"/>
      <c r="M30" s="108"/>
      <c r="N30" s="21"/>
    </row>
    <row r="31" spans="9:14" ht="12.75">
      <c r="I31" s="1"/>
      <c r="J31" s="1"/>
      <c r="K31" s="1"/>
      <c r="L31" s="1"/>
      <c r="M31" s="1"/>
      <c r="N31" s="1"/>
    </row>
    <row r="32" spans="9:14" ht="12.75">
      <c r="I32" s="1"/>
      <c r="J32" s="1"/>
      <c r="K32" s="1"/>
      <c r="L32" s="1"/>
      <c r="M32" s="1"/>
      <c r="N32" s="1"/>
    </row>
    <row r="33" spans="9:14" ht="12.75">
      <c r="I33" s="1"/>
      <c r="J33" s="1"/>
      <c r="K33" s="1"/>
      <c r="L33" s="1"/>
      <c r="M33" s="1"/>
      <c r="N33" s="1"/>
    </row>
    <row r="34" spans="9:14" ht="12.75">
      <c r="I34" s="1"/>
      <c r="J34" s="1"/>
      <c r="K34" s="1"/>
      <c r="L34" s="1"/>
      <c r="M34" s="1"/>
      <c r="N34" s="1"/>
    </row>
    <row r="35" spans="9:14" ht="12.75">
      <c r="I35" s="1"/>
      <c r="J35" s="1"/>
      <c r="K35" s="1"/>
      <c r="L35" s="1"/>
      <c r="M35" s="1"/>
      <c r="N35" s="1"/>
    </row>
    <row r="36" spans="9:14" ht="12.75">
      <c r="I36" s="1"/>
      <c r="J36" s="1"/>
      <c r="K36" s="1"/>
      <c r="L36" s="1"/>
      <c r="M36" s="1"/>
      <c r="N36" s="1"/>
    </row>
    <row r="37" spans="9:14" ht="12.75">
      <c r="I37" s="1"/>
      <c r="J37" s="1"/>
      <c r="K37" s="1"/>
      <c r="L37" s="1"/>
      <c r="M37" s="1"/>
      <c r="N37" s="1"/>
    </row>
    <row r="38" spans="9:14" ht="12.75">
      <c r="I38" s="1"/>
      <c r="J38" s="1"/>
      <c r="K38" s="1"/>
      <c r="L38" s="1"/>
      <c r="M38" s="1"/>
      <c r="N38" s="1"/>
    </row>
    <row r="39" spans="9:14" ht="12.75">
      <c r="I39" s="1"/>
      <c r="J39" s="1"/>
      <c r="K39" s="1"/>
      <c r="L39" s="1"/>
      <c r="M39" s="1"/>
      <c r="N39" s="1"/>
    </row>
    <row r="40" spans="9:14" ht="12.75">
      <c r="I40" s="1"/>
      <c r="J40" s="1"/>
      <c r="K40" s="1"/>
      <c r="L40" s="1"/>
      <c r="M40" s="1"/>
      <c r="N40" s="1"/>
    </row>
    <row r="41" spans="9:14" ht="12.75">
      <c r="I41" s="1"/>
      <c r="J41" s="1"/>
      <c r="K41" s="1"/>
      <c r="L41" s="1"/>
      <c r="M41" s="1"/>
      <c r="N41" s="1"/>
    </row>
    <row r="42" spans="9:14" ht="12.75">
      <c r="I42" s="1"/>
      <c r="J42" s="1"/>
      <c r="K42" s="1"/>
      <c r="L42" s="1"/>
      <c r="M42" s="1"/>
      <c r="N42" s="1"/>
    </row>
    <row r="43" spans="9:14" ht="12.75">
      <c r="I43" s="1"/>
      <c r="J43" s="1"/>
      <c r="K43" s="1"/>
      <c r="L43" s="1"/>
      <c r="M43" s="1"/>
      <c r="N43" s="1"/>
    </row>
    <row r="44" spans="9:14" ht="12.75">
      <c r="I44" s="1"/>
      <c r="J44" s="1"/>
      <c r="K44" s="1"/>
      <c r="L44" s="1"/>
      <c r="M44" s="1"/>
      <c r="N44" s="1"/>
    </row>
    <row r="45" spans="9:14" ht="12.75">
      <c r="I45" s="1"/>
      <c r="J45" s="1"/>
      <c r="K45" s="1"/>
      <c r="L45" s="1"/>
      <c r="M45" s="1"/>
      <c r="N45" s="1"/>
    </row>
    <row r="46" spans="9:14" ht="12.75">
      <c r="I46" s="1"/>
      <c r="J46" s="1"/>
      <c r="K46" s="1"/>
      <c r="L46" s="1"/>
      <c r="M46" s="1"/>
      <c r="N46" s="1"/>
    </row>
    <row r="47" spans="9:14" ht="12.75">
      <c r="I47" s="1"/>
      <c r="J47" s="1"/>
      <c r="K47" s="1"/>
      <c r="L47" s="1"/>
      <c r="M47" s="1"/>
      <c r="N47" s="1"/>
    </row>
    <row r="48" spans="9:14" ht="12.75">
      <c r="I48" s="1"/>
      <c r="J48" s="1"/>
      <c r="K48" s="1"/>
      <c r="L48" s="1"/>
      <c r="M48" s="1"/>
      <c r="N48" s="1"/>
    </row>
    <row r="49" spans="9:14" ht="12.75">
      <c r="I49" s="1"/>
      <c r="J49" s="1"/>
      <c r="K49" s="1"/>
      <c r="L49" s="1"/>
      <c r="M49" s="1"/>
      <c r="N49" s="1"/>
    </row>
    <row r="50" spans="9:14" ht="12.75">
      <c r="I50" s="1"/>
      <c r="J50" s="1"/>
      <c r="K50" s="1"/>
      <c r="L50" s="1"/>
      <c r="M50" s="1"/>
      <c r="N50" s="1"/>
    </row>
    <row r="51" spans="9:14" ht="12.75">
      <c r="I51" s="1"/>
      <c r="J51" s="1"/>
      <c r="K51" s="1"/>
      <c r="L51" s="1"/>
      <c r="M51" s="1"/>
      <c r="N51" s="1"/>
    </row>
    <row r="52" spans="9:14" ht="12.75">
      <c r="I52" s="1"/>
      <c r="J52" s="1"/>
      <c r="K52" s="1"/>
      <c r="L52" s="1"/>
      <c r="M52" s="1"/>
      <c r="N52" s="1"/>
    </row>
    <row r="53" spans="9:14" ht="12.75">
      <c r="I53" s="1"/>
      <c r="J53" s="1"/>
      <c r="K53" s="1"/>
      <c r="L53" s="1"/>
      <c r="M53" s="1"/>
      <c r="N53" s="1"/>
    </row>
    <row r="54" spans="9:14" ht="12.75">
      <c r="I54" s="1"/>
      <c r="J54" s="1"/>
      <c r="K54" s="1"/>
      <c r="L54" s="1"/>
      <c r="M54" s="1"/>
      <c r="N54" s="1"/>
    </row>
    <row r="55" spans="9:14" ht="12.75">
      <c r="I55" s="1"/>
      <c r="J55" s="1"/>
      <c r="K55" s="1"/>
      <c r="L55" s="1"/>
      <c r="M55" s="1"/>
      <c r="N55" s="1"/>
    </row>
    <row r="56" spans="9:14" ht="12.75">
      <c r="I56" s="1"/>
      <c r="J56" s="1"/>
      <c r="K56" s="1"/>
      <c r="L56" s="1"/>
      <c r="M56" s="1"/>
      <c r="N56" s="1"/>
    </row>
    <row r="57" spans="9:14" ht="12.75">
      <c r="I57" s="1"/>
      <c r="J57" s="1"/>
      <c r="K57" s="1"/>
      <c r="L57" s="1"/>
      <c r="M57" s="1"/>
      <c r="N57" s="1"/>
    </row>
    <row r="58" spans="9:14" ht="12.75">
      <c r="I58" s="1"/>
      <c r="J58" s="1"/>
      <c r="K58" s="1"/>
      <c r="L58" s="1"/>
      <c r="M58" s="1"/>
      <c r="N58" s="1"/>
    </row>
    <row r="59" spans="9:14" ht="12.75">
      <c r="I59" s="1"/>
      <c r="J59" s="1"/>
      <c r="K59" s="1"/>
      <c r="L59" s="1"/>
      <c r="M59" s="1"/>
      <c r="N59" s="1"/>
    </row>
    <row r="60" spans="9:14" ht="12.75">
      <c r="I60" s="1"/>
      <c r="J60" s="1"/>
      <c r="K60" s="1"/>
      <c r="L60" s="1"/>
      <c r="M60" s="1"/>
      <c r="N60" s="1"/>
    </row>
    <row r="61" spans="9:14" ht="12.75">
      <c r="I61" s="1"/>
      <c r="J61" s="1"/>
      <c r="K61" s="1"/>
      <c r="L61" s="1"/>
      <c r="M61" s="1"/>
      <c r="N61" s="1"/>
    </row>
    <row r="62" spans="9:14" ht="12.75">
      <c r="I62" s="1"/>
      <c r="J62" s="1"/>
      <c r="K62" s="1"/>
      <c r="L62" s="1"/>
      <c r="M62" s="1"/>
      <c r="N62" s="1"/>
    </row>
    <row r="63" spans="9:14" ht="12.75">
      <c r="I63" s="1"/>
      <c r="J63" s="1"/>
      <c r="K63" s="1"/>
      <c r="L63" s="1"/>
      <c r="M63" s="1"/>
      <c r="N63" s="1"/>
    </row>
    <row r="64" spans="9:14" ht="12.75">
      <c r="I64" s="1"/>
      <c r="J64" s="1"/>
      <c r="K64" s="1"/>
      <c r="L64" s="1"/>
      <c r="M64" s="1"/>
      <c r="N64" s="1"/>
    </row>
    <row r="65" spans="9:14" ht="12.75">
      <c r="I65" s="1"/>
      <c r="J65" s="1"/>
      <c r="K65" s="1"/>
      <c r="L65" s="1"/>
      <c r="M65" s="1"/>
      <c r="N65" s="1"/>
    </row>
    <row r="66" spans="9:14" ht="12.75">
      <c r="I66" s="1"/>
      <c r="J66" s="1"/>
      <c r="K66" s="1"/>
      <c r="L66" s="1"/>
      <c r="M66" s="1"/>
      <c r="N66" s="1"/>
    </row>
    <row r="67" spans="9:14" ht="12.75">
      <c r="I67" s="1"/>
      <c r="J67" s="1"/>
      <c r="K67" s="1"/>
      <c r="L67" s="1"/>
      <c r="M67" s="1"/>
      <c r="N67" s="1"/>
    </row>
    <row r="68" spans="9:14" ht="12.75">
      <c r="I68" s="1"/>
      <c r="J68" s="1"/>
      <c r="K68" s="1"/>
      <c r="L68" s="1"/>
      <c r="M68" s="1"/>
      <c r="N68" s="1"/>
    </row>
    <row r="69" spans="9:14" ht="12.75">
      <c r="I69" s="1"/>
      <c r="J69" s="1"/>
      <c r="K69" s="1"/>
      <c r="L69" s="1"/>
      <c r="M69" s="1"/>
      <c r="N69" s="1"/>
    </row>
    <row r="70" spans="9:14" ht="12.75">
      <c r="I70" s="1"/>
      <c r="J70" s="1"/>
      <c r="K70" s="1"/>
      <c r="L70" s="1"/>
      <c r="M70" s="1"/>
      <c r="N70" s="1"/>
    </row>
    <row r="71" spans="9:14" ht="12.75">
      <c r="I71" s="1"/>
      <c r="J71" s="1"/>
      <c r="K71" s="1"/>
      <c r="L71" s="1"/>
      <c r="M71" s="1"/>
      <c r="N71" s="1"/>
    </row>
    <row r="72" spans="9:14" ht="12.75">
      <c r="I72" s="1"/>
      <c r="J72" s="1"/>
      <c r="K72" s="1"/>
      <c r="L72" s="1"/>
      <c r="M72" s="1"/>
      <c r="N72" s="1"/>
    </row>
    <row r="73" spans="9:14" ht="12.75">
      <c r="I73" s="1"/>
      <c r="J73" s="1"/>
      <c r="K73" s="1"/>
      <c r="L73" s="1"/>
      <c r="M73" s="1"/>
      <c r="N73" s="1"/>
    </row>
    <row r="74" spans="9:14" ht="12.75">
      <c r="I74" s="1"/>
      <c r="J74" s="1"/>
      <c r="K74" s="1"/>
      <c r="L74" s="1"/>
      <c r="M74" s="1"/>
      <c r="N74" s="1"/>
    </row>
    <row r="75" spans="9:14" ht="12.75">
      <c r="I75" s="1"/>
      <c r="J75" s="1"/>
      <c r="K75" s="1"/>
      <c r="L75" s="1"/>
      <c r="M75" s="1"/>
      <c r="N75" s="1"/>
    </row>
    <row r="76" spans="9:14" ht="12.75">
      <c r="I76" s="1"/>
      <c r="J76" s="1"/>
      <c r="K76" s="1"/>
      <c r="L76" s="1"/>
      <c r="M76" s="1"/>
      <c r="N76" s="1"/>
    </row>
    <row r="77" spans="9:14" ht="12.75">
      <c r="I77" s="1"/>
      <c r="J77" s="1"/>
      <c r="K77" s="1"/>
      <c r="L77" s="1"/>
      <c r="M77" s="1"/>
      <c r="N77" s="1"/>
    </row>
    <row r="78" spans="9:14" ht="12.75">
      <c r="I78" s="1"/>
      <c r="J78" s="1"/>
      <c r="K78" s="1"/>
      <c r="L78" s="1"/>
      <c r="M78" s="1"/>
      <c r="N78" s="1"/>
    </row>
    <row r="79" spans="9:14" ht="12.75">
      <c r="I79" s="1"/>
      <c r="J79" s="1"/>
      <c r="K79" s="1"/>
      <c r="L79" s="1"/>
      <c r="M79" s="1"/>
      <c r="N79" s="1"/>
    </row>
    <row r="80" spans="9:14" ht="12.75">
      <c r="I80" s="1"/>
      <c r="J80" s="1"/>
      <c r="K80" s="1"/>
      <c r="L80" s="1"/>
      <c r="M80" s="1"/>
      <c r="N80" s="1"/>
    </row>
    <row r="81" spans="9:14" ht="12.75">
      <c r="I81" s="1"/>
      <c r="J81" s="1"/>
      <c r="K81" s="1"/>
      <c r="L81" s="1"/>
      <c r="M81" s="1"/>
      <c r="N81" s="1"/>
    </row>
    <row r="82" spans="9:14" ht="12.75">
      <c r="I82" s="1"/>
      <c r="J82" s="1"/>
      <c r="K82" s="1"/>
      <c r="L82" s="1"/>
      <c r="M82" s="1"/>
      <c r="N82" s="1"/>
    </row>
    <row r="83" spans="9:14" ht="12.75">
      <c r="I83" s="1"/>
      <c r="J83" s="1"/>
      <c r="K83" s="1"/>
      <c r="L83" s="1"/>
      <c r="M83" s="1"/>
      <c r="N83" s="1"/>
    </row>
    <row r="84" spans="9:14" ht="12.75">
      <c r="I84" s="1"/>
      <c r="J84" s="1"/>
      <c r="K84" s="1"/>
      <c r="L84" s="1"/>
      <c r="M84" s="1"/>
      <c r="N84" s="1"/>
    </row>
    <row r="85" spans="9:14" ht="12.75">
      <c r="I85" s="1"/>
      <c r="J85" s="1"/>
      <c r="K85" s="1"/>
      <c r="L85" s="1"/>
      <c r="M85" s="1"/>
      <c r="N85" s="1"/>
    </row>
    <row r="86" spans="9:14" ht="12.75">
      <c r="I86" s="1"/>
      <c r="J86" s="1"/>
      <c r="K86" s="1"/>
      <c r="L86" s="1"/>
      <c r="M86" s="1"/>
      <c r="N86" s="1"/>
    </row>
    <row r="87" spans="9:14" ht="12.75">
      <c r="I87" s="1"/>
      <c r="J87" s="1"/>
      <c r="K87" s="1"/>
      <c r="L87" s="1"/>
      <c r="M87" s="1"/>
      <c r="N87" s="1"/>
    </row>
    <row r="88" spans="9:14" ht="12.75">
      <c r="I88" s="1"/>
      <c r="J88" s="1"/>
      <c r="K88" s="1"/>
      <c r="L88" s="1"/>
      <c r="M88" s="1"/>
      <c r="N88" s="1"/>
    </row>
    <row r="89" spans="9:14" ht="12.75">
      <c r="I89" s="1"/>
      <c r="J89" s="1"/>
      <c r="K89" s="1"/>
      <c r="L89" s="1"/>
      <c r="M89" s="1"/>
      <c r="N89" s="1"/>
    </row>
    <row r="90" spans="9:14" ht="12.75">
      <c r="I90" s="1"/>
      <c r="J90" s="1"/>
      <c r="K90" s="1"/>
      <c r="L90" s="1"/>
      <c r="M90" s="1"/>
      <c r="N90" s="1"/>
    </row>
    <row r="91" spans="9:14" ht="12.75">
      <c r="I91" s="1"/>
      <c r="J91" s="1"/>
      <c r="K91" s="1"/>
      <c r="L91" s="1"/>
      <c r="M91" s="1"/>
      <c r="N91" s="1"/>
    </row>
    <row r="92" spans="9:14" ht="12.75">
      <c r="I92" s="1"/>
      <c r="J92" s="1"/>
      <c r="K92" s="1"/>
      <c r="L92" s="1"/>
      <c r="M92" s="1"/>
      <c r="N92" s="1"/>
    </row>
    <row r="93" spans="9:14" ht="12.75">
      <c r="I93" s="1"/>
      <c r="J93" s="1"/>
      <c r="K93" s="1"/>
      <c r="L93" s="1"/>
      <c r="M93" s="1"/>
      <c r="N93" s="1"/>
    </row>
    <row r="94" spans="9:14" ht="12.75">
      <c r="I94" s="1"/>
      <c r="J94" s="1"/>
      <c r="K94" s="1"/>
      <c r="L94" s="1"/>
      <c r="M94" s="1"/>
      <c r="N94" s="1"/>
    </row>
  </sheetData>
  <sheetProtection/>
  <mergeCells count="19">
    <mergeCell ref="I2:I3"/>
    <mergeCell ref="J2:J3"/>
    <mergeCell ref="K2:K3"/>
    <mergeCell ref="G29:H29"/>
    <mergeCell ref="G30:H30"/>
    <mergeCell ref="E29:F29"/>
    <mergeCell ref="E30:F30"/>
    <mergeCell ref="J29:K29"/>
    <mergeCell ref="B24:N25"/>
    <mergeCell ref="A26:A27"/>
    <mergeCell ref="L30:M30"/>
    <mergeCell ref="M2:M3"/>
    <mergeCell ref="L2:L3"/>
    <mergeCell ref="G2:H2"/>
    <mergeCell ref="N2:N3"/>
    <mergeCell ref="L26:L28"/>
    <mergeCell ref="M26:M28"/>
    <mergeCell ref="K26:K28"/>
    <mergeCell ref="N26:N28"/>
  </mergeCells>
  <dataValidations count="1">
    <dataValidation type="list" allowBlank="1" showInputMessage="1" showErrorMessage="1" sqref="J29:K29">
      <formula1>System</formula1>
    </dataValidation>
  </dataValidations>
  <printOptions horizontalCentered="1" verticalCentered="1"/>
  <pageMargins left="0.31496062992125984" right="0.2362204724409449" top="0.5" bottom="0.14" header="0.4724409448818898" footer="0.31496062992125984"/>
  <pageSetup fitToHeight="1" fitToWidth="1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45</v>
      </c>
    </row>
    <row r="2" ht="12.75">
      <c r="A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K31"/>
  <sheetViews>
    <sheetView tabSelected="1" workbookViewId="0" topLeftCell="A1">
      <selection activeCell="K7" sqref="K7:K26"/>
    </sheetView>
  </sheetViews>
  <sheetFormatPr defaultColWidth="11.421875" defaultRowHeight="12.75"/>
  <cols>
    <col min="1" max="1" width="11.57421875" style="76" bestFit="1" customWidth="1"/>
    <col min="2" max="3" width="11.421875" style="76" customWidth="1"/>
    <col min="4" max="4" width="11.57421875" style="76" bestFit="1" customWidth="1"/>
    <col min="5" max="5" width="12.8515625" style="76" customWidth="1"/>
    <col min="6" max="6" width="11.57421875" style="76" customWidth="1"/>
    <col min="7" max="7" width="11.57421875" style="76" bestFit="1" customWidth="1"/>
    <col min="8" max="9" width="11.421875" style="76" customWidth="1"/>
    <col min="10" max="10" width="14.8515625" style="76" bestFit="1" customWidth="1"/>
    <col min="11" max="16384" width="11.421875" style="76" customWidth="1"/>
  </cols>
  <sheetData>
    <row r="5" spans="1:11" ht="18">
      <c r="A5" s="71" t="s">
        <v>2</v>
      </c>
      <c r="B5" s="140" t="s">
        <v>50</v>
      </c>
      <c r="C5" s="141"/>
      <c r="D5" s="72" t="s">
        <v>51</v>
      </c>
      <c r="E5" s="142" t="s">
        <v>52</v>
      </c>
      <c r="F5" s="143"/>
      <c r="G5" s="73" t="s">
        <v>53</v>
      </c>
      <c r="H5" s="144" t="s">
        <v>54</v>
      </c>
      <c r="I5" s="145"/>
      <c r="J5" s="74" t="s">
        <v>55</v>
      </c>
      <c r="K5" s="75"/>
    </row>
    <row r="6" spans="1:11" ht="18">
      <c r="A6" s="77"/>
      <c r="B6" s="78" t="s">
        <v>56</v>
      </c>
      <c r="C6" s="79" t="s">
        <v>57</v>
      </c>
      <c r="D6" s="80" t="s">
        <v>4</v>
      </c>
      <c r="E6" s="81" t="s">
        <v>58</v>
      </c>
      <c r="F6" s="81" t="s">
        <v>59</v>
      </c>
      <c r="G6" s="82">
        <f>Prüfung</f>
        <v>26</v>
      </c>
      <c r="H6" s="81" t="s">
        <v>60</v>
      </c>
      <c r="I6" s="81" t="s">
        <v>61</v>
      </c>
      <c r="J6" s="83" t="s">
        <v>62</v>
      </c>
      <c r="K6" s="84" t="s">
        <v>52</v>
      </c>
    </row>
    <row r="7" spans="1:11" ht="18">
      <c r="A7" s="85">
        <v>1</v>
      </c>
      <c r="B7" s="86">
        <f>IF('Kyu-Liste'!B4&lt;&gt;"",'Kyu-Liste'!B4,"")</f>
      </c>
      <c r="C7" s="86">
        <f>IF('Kyu-Liste'!C4&lt;&gt;"",'Kyu-Liste'!C4,"")</f>
      </c>
      <c r="D7" s="87">
        <f>IF(B7&lt;&gt;"",IF('Kyu-Liste'!H4&lt;&gt;"",'Kyu-Liste'!H4-1,8),"")</f>
      </c>
      <c r="E7" s="88"/>
      <c r="F7" s="87">
        <f>IF(E7&lt;&gt;"",VLOOKUP(D7,'Kyu-Gürtelfarbe'!$A$2:$B$9,2,TRUE),"")</f>
      </c>
      <c r="G7" s="89">
        <f aca="true" t="shared" si="0" ref="G7:G26">IF(B7&lt;&gt;"",Prüfung,0)</f>
        <v>0</v>
      </c>
      <c r="H7" s="90" t="s">
        <v>63</v>
      </c>
      <c r="I7" s="91">
        <f>IF(B7&lt;&gt;"",IF(H7="Ja",60,0),"")</f>
      </c>
      <c r="J7" s="91">
        <f aca="true" t="shared" si="1" ref="J7:J26">IF(B7&lt;&gt;"",G7+I7+K7,"")</f>
      </c>
      <c r="K7" s="92">
        <f>IF(AND(E7&lt;&gt;"",D7&lt;8),5,0)</f>
        <v>0</v>
      </c>
    </row>
    <row r="8" spans="1:11" ht="18">
      <c r="A8" s="85">
        <v>2</v>
      </c>
      <c r="B8" s="86">
        <f>IF('Kyu-Liste'!B5&lt;&gt;"",'Kyu-Liste'!B5,"")</f>
      </c>
      <c r="C8" s="86">
        <f>IF('Kyu-Liste'!C5&lt;&gt;"",'Kyu-Liste'!C5,"")</f>
      </c>
      <c r="D8" s="87">
        <f>IF(B8&lt;&gt;"",IF('Kyu-Liste'!H5&lt;&gt;"",'Kyu-Liste'!H5-1,8),"")</f>
      </c>
      <c r="E8" s="88"/>
      <c r="F8" s="87">
        <f>IF(E8&lt;&gt;"",VLOOKUP(D8,'Kyu-Gürtelfarbe'!$A$2:$B$9,2,TRUE),"")</f>
      </c>
      <c r="G8" s="89">
        <f t="shared" si="0"/>
        <v>0</v>
      </c>
      <c r="H8" s="90" t="s">
        <v>63</v>
      </c>
      <c r="I8" s="91">
        <f>IF(B8&lt;&gt;"",IF(H8="Ja",60,0),"")</f>
      </c>
      <c r="J8" s="91">
        <f t="shared" si="1"/>
      </c>
      <c r="K8" s="92">
        <f aca="true" t="shared" si="2" ref="K8:K26">IF(AND(E8&lt;&gt;"",D8&lt;8),5,0)</f>
        <v>0</v>
      </c>
    </row>
    <row r="9" spans="1:11" ht="18">
      <c r="A9" s="85">
        <v>3</v>
      </c>
      <c r="B9" s="86">
        <f>IF('Kyu-Liste'!B6&lt;&gt;"",'Kyu-Liste'!B6,"")</f>
      </c>
      <c r="C9" s="86">
        <f>IF('Kyu-Liste'!C6&lt;&gt;"",'Kyu-Liste'!C6,"")</f>
      </c>
      <c r="D9" s="87">
        <f>IF(B9&lt;&gt;"",IF('Kyu-Liste'!H6&lt;&gt;"",'Kyu-Liste'!H6-1,8),"")</f>
      </c>
      <c r="E9" s="88"/>
      <c r="F9" s="87">
        <f>IF(E9&lt;&gt;"",VLOOKUP(D9,'Kyu-Gürtelfarbe'!$A$2:$B$9,2,TRUE),"")</f>
      </c>
      <c r="G9" s="89">
        <f t="shared" si="0"/>
        <v>0</v>
      </c>
      <c r="H9" s="90" t="s">
        <v>63</v>
      </c>
      <c r="I9" s="91">
        <f aca="true" t="shared" si="3" ref="I9:I26">IF(B9&lt;&gt;"",IF(H9="Ja",60,0),"")</f>
      </c>
      <c r="J9" s="91">
        <f t="shared" si="1"/>
      </c>
      <c r="K9" s="92">
        <f t="shared" si="2"/>
        <v>0</v>
      </c>
    </row>
    <row r="10" spans="1:11" ht="18">
      <c r="A10" s="85">
        <v>4</v>
      </c>
      <c r="B10" s="86">
        <f>IF('Kyu-Liste'!B7&lt;&gt;"",'Kyu-Liste'!B7,"")</f>
      </c>
      <c r="C10" s="86">
        <f>IF('Kyu-Liste'!C7&lt;&gt;"",'Kyu-Liste'!C7,"")</f>
      </c>
      <c r="D10" s="87">
        <f>IF(B10&lt;&gt;"",IF('Kyu-Liste'!H7&lt;&gt;"",'Kyu-Liste'!H7-1,8),"")</f>
      </c>
      <c r="E10" s="88"/>
      <c r="F10" s="87">
        <f>IF(E10&lt;&gt;"",VLOOKUP(D10,'Kyu-Gürtelfarbe'!$A$2:$B$9,2,TRUE),"")</f>
      </c>
      <c r="G10" s="89">
        <f t="shared" si="0"/>
        <v>0</v>
      </c>
      <c r="H10" s="90" t="s">
        <v>63</v>
      </c>
      <c r="I10" s="91">
        <f t="shared" si="3"/>
      </c>
      <c r="J10" s="91">
        <f t="shared" si="1"/>
      </c>
      <c r="K10" s="92">
        <f t="shared" si="2"/>
        <v>0</v>
      </c>
    </row>
    <row r="11" spans="1:11" ht="18">
      <c r="A11" s="85">
        <v>5</v>
      </c>
      <c r="B11" s="86">
        <f>IF('Kyu-Liste'!B8&lt;&gt;"",'Kyu-Liste'!B8,"")</f>
      </c>
      <c r="C11" s="86">
        <f>IF('Kyu-Liste'!C8&lt;&gt;"",'Kyu-Liste'!C8,"")</f>
      </c>
      <c r="D11" s="87">
        <f>IF(B11&lt;&gt;"",IF('Kyu-Liste'!H8&lt;&gt;"",'Kyu-Liste'!H8-1,8),"")</f>
      </c>
      <c r="E11" s="88"/>
      <c r="F11" s="87">
        <f>IF(E11&lt;&gt;"",VLOOKUP(D11,'Kyu-Gürtelfarbe'!$A$2:$B$9,2,TRUE),"")</f>
      </c>
      <c r="G11" s="89">
        <f t="shared" si="0"/>
        <v>0</v>
      </c>
      <c r="H11" s="90" t="s">
        <v>63</v>
      </c>
      <c r="I11" s="91">
        <f t="shared" si="3"/>
      </c>
      <c r="J11" s="91">
        <f t="shared" si="1"/>
      </c>
      <c r="K11" s="92">
        <f t="shared" si="2"/>
        <v>0</v>
      </c>
    </row>
    <row r="12" spans="1:11" ht="18">
      <c r="A12" s="85">
        <v>6</v>
      </c>
      <c r="B12" s="86">
        <f>IF('Kyu-Liste'!B9&lt;&gt;"",'Kyu-Liste'!B9,"")</f>
      </c>
      <c r="C12" s="86">
        <f>IF('Kyu-Liste'!C9&lt;&gt;"",'Kyu-Liste'!C9,"")</f>
      </c>
      <c r="D12" s="87">
        <f>IF(B12&lt;&gt;"",IF('Kyu-Liste'!H9&lt;&gt;"",'Kyu-Liste'!H9-1,8),"")</f>
      </c>
      <c r="E12" s="88"/>
      <c r="F12" s="87">
        <f>IF(E12&lt;&gt;"",VLOOKUP(D12,'Kyu-Gürtelfarbe'!$A$2:$B$9,2,TRUE),"")</f>
      </c>
      <c r="G12" s="89">
        <f t="shared" si="0"/>
        <v>0</v>
      </c>
      <c r="H12" s="90" t="s">
        <v>63</v>
      </c>
      <c r="I12" s="91">
        <f t="shared" si="3"/>
      </c>
      <c r="J12" s="91">
        <f t="shared" si="1"/>
      </c>
      <c r="K12" s="92">
        <f t="shared" si="2"/>
        <v>0</v>
      </c>
    </row>
    <row r="13" spans="1:11" ht="18">
      <c r="A13" s="85">
        <v>7</v>
      </c>
      <c r="B13" s="86">
        <f>IF('Kyu-Liste'!B10&lt;&gt;"",'Kyu-Liste'!B10,"")</f>
      </c>
      <c r="C13" s="86">
        <f>IF('Kyu-Liste'!C10&lt;&gt;"",'Kyu-Liste'!C10,"")</f>
      </c>
      <c r="D13" s="87">
        <f>IF(B13&lt;&gt;"",IF('Kyu-Liste'!H10&lt;&gt;"",'Kyu-Liste'!H10-1,8),"")</f>
      </c>
      <c r="E13" s="88"/>
      <c r="F13" s="87">
        <f>IF(E13&lt;&gt;"",VLOOKUP(D13,'Kyu-Gürtelfarbe'!$A$2:$B$9,2,TRUE),"")</f>
      </c>
      <c r="G13" s="89">
        <f t="shared" si="0"/>
        <v>0</v>
      </c>
      <c r="H13" s="90" t="s">
        <v>63</v>
      </c>
      <c r="I13" s="91">
        <f t="shared" si="3"/>
      </c>
      <c r="J13" s="91">
        <f t="shared" si="1"/>
      </c>
      <c r="K13" s="92">
        <f t="shared" si="2"/>
        <v>0</v>
      </c>
    </row>
    <row r="14" spans="1:11" ht="18">
      <c r="A14" s="85">
        <v>8</v>
      </c>
      <c r="B14" s="86">
        <f>IF('Kyu-Liste'!B11&lt;&gt;"",'Kyu-Liste'!B11,"")</f>
      </c>
      <c r="C14" s="86">
        <f>IF('Kyu-Liste'!C11&lt;&gt;"",'Kyu-Liste'!C11,"")</f>
      </c>
      <c r="D14" s="87">
        <f>IF(B14&lt;&gt;"",IF('Kyu-Liste'!H11&lt;&gt;"",'Kyu-Liste'!H11-1,8),"")</f>
      </c>
      <c r="E14" s="88"/>
      <c r="F14" s="87">
        <f>IF(E14&lt;&gt;"",VLOOKUP(D14,'Kyu-Gürtelfarbe'!$A$2:$B$9,2,TRUE),"")</f>
      </c>
      <c r="G14" s="89">
        <f t="shared" si="0"/>
        <v>0</v>
      </c>
      <c r="H14" s="90" t="s">
        <v>63</v>
      </c>
      <c r="I14" s="91">
        <f t="shared" si="3"/>
      </c>
      <c r="J14" s="91">
        <f t="shared" si="1"/>
      </c>
      <c r="K14" s="92">
        <f t="shared" si="2"/>
        <v>0</v>
      </c>
    </row>
    <row r="15" spans="1:11" ht="18">
      <c r="A15" s="85">
        <v>9</v>
      </c>
      <c r="B15" s="86">
        <f>IF('Kyu-Liste'!B12&lt;&gt;"",'Kyu-Liste'!B12,"")</f>
      </c>
      <c r="C15" s="86">
        <f>IF('Kyu-Liste'!C12&lt;&gt;"",'Kyu-Liste'!C12,"")</f>
      </c>
      <c r="D15" s="87">
        <f>IF(B15&lt;&gt;"",IF('Kyu-Liste'!H12&lt;&gt;"",'Kyu-Liste'!H12-1,8),"")</f>
      </c>
      <c r="E15" s="88"/>
      <c r="F15" s="87">
        <f>IF(E15&lt;&gt;"",VLOOKUP(D15,'Kyu-Gürtelfarbe'!$A$2:$B$9,2,TRUE),"")</f>
      </c>
      <c r="G15" s="89">
        <f t="shared" si="0"/>
        <v>0</v>
      </c>
      <c r="H15" s="90" t="s">
        <v>63</v>
      </c>
      <c r="I15" s="91">
        <f t="shared" si="3"/>
      </c>
      <c r="J15" s="91">
        <f t="shared" si="1"/>
      </c>
      <c r="K15" s="92">
        <f t="shared" si="2"/>
        <v>0</v>
      </c>
    </row>
    <row r="16" spans="1:11" ht="18">
      <c r="A16" s="85">
        <v>10</v>
      </c>
      <c r="B16" s="86">
        <f>IF('Kyu-Liste'!B13&lt;&gt;"",'Kyu-Liste'!B13,"")</f>
      </c>
      <c r="C16" s="86">
        <f>IF('Kyu-Liste'!C13&lt;&gt;"",'Kyu-Liste'!C13,"")</f>
      </c>
      <c r="D16" s="87">
        <f>IF(B16&lt;&gt;"",IF('Kyu-Liste'!H13&lt;&gt;"",'Kyu-Liste'!H13-1,8),"")</f>
      </c>
      <c r="E16" s="88"/>
      <c r="F16" s="87">
        <f>IF(E16&lt;&gt;"",VLOOKUP(D16,'Kyu-Gürtelfarbe'!$A$2:$B$9,2,TRUE),"")</f>
      </c>
      <c r="G16" s="89">
        <f t="shared" si="0"/>
        <v>0</v>
      </c>
      <c r="H16" s="90" t="s">
        <v>63</v>
      </c>
      <c r="I16" s="91">
        <f t="shared" si="3"/>
      </c>
      <c r="J16" s="91">
        <f t="shared" si="1"/>
      </c>
      <c r="K16" s="92">
        <f t="shared" si="2"/>
        <v>0</v>
      </c>
    </row>
    <row r="17" spans="1:11" ht="18">
      <c r="A17" s="85">
        <v>11</v>
      </c>
      <c r="B17" s="86">
        <f>IF('Kyu-Liste'!B14&lt;&gt;"",'Kyu-Liste'!B14,"")</f>
      </c>
      <c r="C17" s="86">
        <f>IF('Kyu-Liste'!C14&lt;&gt;"",'Kyu-Liste'!C14,"")</f>
      </c>
      <c r="D17" s="87">
        <f>IF(B17&lt;&gt;"",IF('Kyu-Liste'!H14&lt;&gt;"",'Kyu-Liste'!H14-1,8),"")</f>
      </c>
      <c r="E17" s="88"/>
      <c r="F17" s="87">
        <f>IF(E17&lt;&gt;"",VLOOKUP(D17,'Kyu-Gürtelfarbe'!$A$2:$B$9,2,TRUE),"")</f>
      </c>
      <c r="G17" s="89">
        <f t="shared" si="0"/>
        <v>0</v>
      </c>
      <c r="H17" s="90" t="s">
        <v>63</v>
      </c>
      <c r="I17" s="91">
        <f t="shared" si="3"/>
      </c>
      <c r="J17" s="91">
        <f t="shared" si="1"/>
      </c>
      <c r="K17" s="92">
        <f t="shared" si="2"/>
        <v>0</v>
      </c>
    </row>
    <row r="18" spans="1:11" ht="18">
      <c r="A18" s="85">
        <v>12</v>
      </c>
      <c r="B18" s="86">
        <f>IF('Kyu-Liste'!B15&lt;&gt;"",'Kyu-Liste'!B15,"")</f>
      </c>
      <c r="C18" s="86">
        <f>IF('Kyu-Liste'!C15&lt;&gt;"",'Kyu-Liste'!C15,"")</f>
      </c>
      <c r="D18" s="87">
        <f>IF(B18&lt;&gt;"",IF('Kyu-Liste'!H15&lt;&gt;"",'Kyu-Liste'!H15-1,8),"")</f>
      </c>
      <c r="E18" s="88"/>
      <c r="F18" s="87">
        <f>IF(E18&lt;&gt;"",VLOOKUP(D18,'Kyu-Gürtelfarbe'!$A$2:$B$9,2,TRUE),"")</f>
      </c>
      <c r="G18" s="89">
        <f t="shared" si="0"/>
        <v>0</v>
      </c>
      <c r="H18" s="90" t="s">
        <v>63</v>
      </c>
      <c r="I18" s="91">
        <f t="shared" si="3"/>
      </c>
      <c r="J18" s="91">
        <f t="shared" si="1"/>
      </c>
      <c r="K18" s="92">
        <f t="shared" si="2"/>
        <v>0</v>
      </c>
    </row>
    <row r="19" spans="1:11" ht="18">
      <c r="A19" s="85">
        <v>13</v>
      </c>
      <c r="B19" s="86">
        <f>IF('Kyu-Liste'!B16&lt;&gt;"",'Kyu-Liste'!B16,"")</f>
      </c>
      <c r="C19" s="86">
        <f>IF('Kyu-Liste'!C16&lt;&gt;"",'Kyu-Liste'!C16,"")</f>
      </c>
      <c r="D19" s="87">
        <f>IF(B19&lt;&gt;"",IF('Kyu-Liste'!H16&lt;&gt;"",'Kyu-Liste'!H16-1,8),"")</f>
      </c>
      <c r="E19" s="88"/>
      <c r="F19" s="87">
        <f>IF(E19&lt;&gt;"",VLOOKUP(D19,'Kyu-Gürtelfarbe'!$A$2:$B$9,2,TRUE),"")</f>
      </c>
      <c r="G19" s="89">
        <f t="shared" si="0"/>
        <v>0</v>
      </c>
      <c r="H19" s="90" t="s">
        <v>63</v>
      </c>
      <c r="I19" s="91">
        <f t="shared" si="3"/>
      </c>
      <c r="J19" s="91">
        <f t="shared" si="1"/>
      </c>
      <c r="K19" s="92">
        <f t="shared" si="2"/>
        <v>0</v>
      </c>
    </row>
    <row r="20" spans="1:11" ht="18">
      <c r="A20" s="85">
        <v>14</v>
      </c>
      <c r="B20" s="86">
        <f>IF('Kyu-Liste'!B17&lt;&gt;"",'Kyu-Liste'!B17,"")</f>
      </c>
      <c r="C20" s="86">
        <f>IF('Kyu-Liste'!C17&lt;&gt;"",'Kyu-Liste'!C17,"")</f>
      </c>
      <c r="D20" s="87">
        <f>IF(B20&lt;&gt;"",IF('Kyu-Liste'!H17&lt;&gt;"",'Kyu-Liste'!H17-1,8),"")</f>
      </c>
      <c r="E20" s="88"/>
      <c r="F20" s="87">
        <f>IF(E20&lt;&gt;"",VLOOKUP(D20,'Kyu-Gürtelfarbe'!$A$2:$B$9,2,TRUE),"")</f>
      </c>
      <c r="G20" s="89">
        <f t="shared" si="0"/>
        <v>0</v>
      </c>
      <c r="H20" s="90" t="s">
        <v>63</v>
      </c>
      <c r="I20" s="91">
        <f t="shared" si="3"/>
      </c>
      <c r="J20" s="91">
        <f t="shared" si="1"/>
      </c>
      <c r="K20" s="92">
        <f t="shared" si="2"/>
        <v>0</v>
      </c>
    </row>
    <row r="21" spans="1:11" ht="18">
      <c r="A21" s="85">
        <v>15</v>
      </c>
      <c r="B21" s="86">
        <f>IF('Kyu-Liste'!B18&lt;&gt;"",'Kyu-Liste'!B18,"")</f>
      </c>
      <c r="C21" s="86">
        <f>IF('Kyu-Liste'!C18&lt;&gt;"",'Kyu-Liste'!C18,"")</f>
      </c>
      <c r="D21" s="87">
        <f>IF(B21&lt;&gt;"",IF('Kyu-Liste'!H18&lt;&gt;"",'Kyu-Liste'!H18-1,8),"")</f>
      </c>
      <c r="E21" s="88"/>
      <c r="F21" s="87">
        <f>IF(E21&lt;&gt;"",VLOOKUP(D21,'Kyu-Gürtelfarbe'!$A$2:$B$9,2,TRUE),"")</f>
      </c>
      <c r="G21" s="89">
        <f t="shared" si="0"/>
        <v>0</v>
      </c>
      <c r="H21" s="90" t="s">
        <v>63</v>
      </c>
      <c r="I21" s="91">
        <f t="shared" si="3"/>
      </c>
      <c r="J21" s="91">
        <f t="shared" si="1"/>
      </c>
      <c r="K21" s="92">
        <f t="shared" si="2"/>
        <v>0</v>
      </c>
    </row>
    <row r="22" spans="1:11" ht="18">
      <c r="A22" s="85">
        <v>16</v>
      </c>
      <c r="B22" s="86">
        <f>IF('Kyu-Liste'!B19&lt;&gt;"",'Kyu-Liste'!B19,"")</f>
      </c>
      <c r="C22" s="86">
        <f>IF('Kyu-Liste'!C19&lt;&gt;"",'Kyu-Liste'!C19,"")</f>
      </c>
      <c r="D22" s="87">
        <f>IF(B22&lt;&gt;"",IF('Kyu-Liste'!H19&lt;&gt;"",'Kyu-Liste'!H19-1,8),"")</f>
      </c>
      <c r="E22" s="88"/>
      <c r="F22" s="87">
        <f>IF(E22&lt;&gt;"",VLOOKUP(D22,'Kyu-Gürtelfarbe'!$A$2:$B$9,2,TRUE),"")</f>
      </c>
      <c r="G22" s="89">
        <f t="shared" si="0"/>
        <v>0</v>
      </c>
      <c r="H22" s="90" t="s">
        <v>63</v>
      </c>
      <c r="I22" s="91">
        <f t="shared" si="3"/>
      </c>
      <c r="J22" s="91">
        <f t="shared" si="1"/>
      </c>
      <c r="K22" s="92">
        <f t="shared" si="2"/>
        <v>0</v>
      </c>
    </row>
    <row r="23" spans="1:11" ht="18">
      <c r="A23" s="85">
        <v>17</v>
      </c>
      <c r="B23" s="86">
        <f>IF('Kyu-Liste'!B20&lt;&gt;"",'Kyu-Liste'!B20,"")</f>
      </c>
      <c r="C23" s="86">
        <f>IF('Kyu-Liste'!C20&lt;&gt;"",'Kyu-Liste'!C20,"")</f>
      </c>
      <c r="D23" s="87">
        <f>IF(B23&lt;&gt;"",IF('Kyu-Liste'!H20&lt;&gt;"",'Kyu-Liste'!H20-1,8),"")</f>
      </c>
      <c r="E23" s="88"/>
      <c r="F23" s="87">
        <f>IF(E23&lt;&gt;"",VLOOKUP(D23,'Kyu-Gürtelfarbe'!$A$2:$B$9,2,TRUE),"")</f>
      </c>
      <c r="G23" s="89">
        <f t="shared" si="0"/>
        <v>0</v>
      </c>
      <c r="H23" s="90" t="s">
        <v>63</v>
      </c>
      <c r="I23" s="91">
        <f t="shared" si="3"/>
      </c>
      <c r="J23" s="91">
        <f t="shared" si="1"/>
      </c>
      <c r="K23" s="92">
        <f t="shared" si="2"/>
        <v>0</v>
      </c>
    </row>
    <row r="24" spans="1:11" ht="18">
      <c r="A24" s="85">
        <v>18</v>
      </c>
      <c r="B24" s="86">
        <f>IF('Kyu-Liste'!B21&lt;&gt;"",'Kyu-Liste'!B21,"")</f>
      </c>
      <c r="C24" s="86">
        <f>IF('Kyu-Liste'!C21&lt;&gt;"",'Kyu-Liste'!C21,"")</f>
      </c>
      <c r="D24" s="87">
        <f>IF(B24&lt;&gt;"",IF('Kyu-Liste'!H21&lt;&gt;"",'Kyu-Liste'!H21-1,8),"")</f>
      </c>
      <c r="E24" s="88"/>
      <c r="F24" s="87">
        <f>IF(E24&lt;&gt;"",VLOOKUP(D24,'Kyu-Gürtelfarbe'!$A$2:$B$9,2,TRUE),"")</f>
      </c>
      <c r="G24" s="89">
        <f t="shared" si="0"/>
        <v>0</v>
      </c>
      <c r="H24" s="90" t="s">
        <v>63</v>
      </c>
      <c r="I24" s="91">
        <f t="shared" si="3"/>
      </c>
      <c r="J24" s="91">
        <f t="shared" si="1"/>
      </c>
      <c r="K24" s="92">
        <f t="shared" si="2"/>
        <v>0</v>
      </c>
    </row>
    <row r="25" spans="1:11" ht="18">
      <c r="A25" s="85">
        <v>19</v>
      </c>
      <c r="B25" s="86">
        <f>IF('Kyu-Liste'!B22&lt;&gt;"",'Kyu-Liste'!B22,"")</f>
      </c>
      <c r="C25" s="86">
        <f>IF('Kyu-Liste'!C22&lt;&gt;"",'Kyu-Liste'!C22,"")</f>
      </c>
      <c r="D25" s="87">
        <f>IF(B25&lt;&gt;"",IF('Kyu-Liste'!H22&lt;&gt;"",'Kyu-Liste'!H22-1,8),"")</f>
      </c>
      <c r="E25" s="88"/>
      <c r="F25" s="87">
        <f>IF(E25&lt;&gt;"",VLOOKUP(D25,'Kyu-Gürtelfarbe'!$A$2:$B$9,2,TRUE),"")</f>
      </c>
      <c r="G25" s="89">
        <f t="shared" si="0"/>
        <v>0</v>
      </c>
      <c r="H25" s="90" t="s">
        <v>63</v>
      </c>
      <c r="I25" s="91">
        <f t="shared" si="3"/>
      </c>
      <c r="J25" s="91">
        <f t="shared" si="1"/>
      </c>
      <c r="K25" s="92">
        <f t="shared" si="2"/>
        <v>0</v>
      </c>
    </row>
    <row r="26" spans="1:11" ht="18">
      <c r="A26" s="85">
        <v>20</v>
      </c>
      <c r="B26" s="86">
        <f>IF('Kyu-Liste'!B23&lt;&gt;"",'Kyu-Liste'!B23,"")</f>
      </c>
      <c r="C26" s="86">
        <f>IF('Kyu-Liste'!C23&lt;&gt;"",'Kyu-Liste'!C23,"")</f>
      </c>
      <c r="D26" s="87">
        <f>IF(B26&lt;&gt;"",IF('Kyu-Liste'!H23&lt;&gt;"",'Kyu-Liste'!H23-1,8),"")</f>
      </c>
      <c r="E26" s="88"/>
      <c r="F26" s="87">
        <f>IF(E26&lt;&gt;"",VLOOKUP(D26,'Kyu-Gürtelfarbe'!$A$2:$B$9,2,TRUE),"")</f>
      </c>
      <c r="G26" s="89">
        <f t="shared" si="0"/>
        <v>0</v>
      </c>
      <c r="H26" s="90" t="s">
        <v>63</v>
      </c>
      <c r="I26" s="91">
        <f t="shared" si="3"/>
      </c>
      <c r="J26" s="91">
        <f t="shared" si="1"/>
      </c>
      <c r="K26" s="92">
        <f t="shared" si="2"/>
        <v>0</v>
      </c>
    </row>
    <row r="27" spans="1:11" ht="19.5">
      <c r="A27" s="93"/>
      <c r="B27" s="93"/>
      <c r="C27" s="93"/>
      <c r="D27" s="93"/>
      <c r="E27" s="75"/>
      <c r="F27" s="75"/>
      <c r="G27" s="94">
        <f>SUM(G7:G26)</f>
        <v>0</v>
      </c>
      <c r="H27" s="75"/>
      <c r="I27" s="95">
        <f>SUM(I7:I26)</f>
        <v>0</v>
      </c>
      <c r="J27" s="96">
        <f>SUM(J7:J26)</f>
        <v>0</v>
      </c>
      <c r="K27" s="96">
        <f>SUM(K7:K26)</f>
        <v>0</v>
      </c>
    </row>
    <row r="28" spans="1:11" ht="19.5">
      <c r="A28" s="97"/>
      <c r="B28" s="97"/>
      <c r="C28" s="98"/>
      <c r="D28" s="99"/>
      <c r="E28" s="99"/>
      <c r="F28" s="100"/>
      <c r="G28" s="101"/>
      <c r="H28" s="100"/>
      <c r="I28" s="101"/>
      <c r="J28" s="102"/>
      <c r="K28" s="99"/>
    </row>
    <row r="29" spans="6:9" ht="19.5">
      <c r="F29" s="103"/>
      <c r="G29" s="103"/>
      <c r="H29" s="103"/>
      <c r="I29" s="103"/>
    </row>
    <row r="30" spans="6:9" ht="19.5">
      <c r="F30" s="103"/>
      <c r="G30" s="103"/>
      <c r="H30" s="103"/>
      <c r="I30" s="103"/>
    </row>
    <row r="31" ht="19.5">
      <c r="I31" s="103"/>
    </row>
  </sheetData>
  <sheetProtection selectLockedCells="1"/>
  <mergeCells count="3">
    <mergeCell ref="B5:C5"/>
    <mergeCell ref="E5:F5"/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F44" sqref="F44"/>
    </sheetView>
  </sheetViews>
  <sheetFormatPr defaultColWidth="11.421875" defaultRowHeight="12.75"/>
  <cols>
    <col min="1" max="16384" width="11.421875" style="76" customWidth="1"/>
  </cols>
  <sheetData>
    <row r="1" spans="1:2" ht="12.75">
      <c r="A1" s="104" t="s">
        <v>64</v>
      </c>
      <c r="B1" s="105" t="s">
        <v>65</v>
      </c>
    </row>
    <row r="2" spans="1:2" ht="12.75">
      <c r="A2" s="105">
        <v>1</v>
      </c>
      <c r="B2" s="105" t="s">
        <v>66</v>
      </c>
    </row>
    <row r="3" spans="1:2" ht="12.75">
      <c r="A3" s="105">
        <v>2</v>
      </c>
      <c r="B3" s="105" t="s">
        <v>67</v>
      </c>
    </row>
    <row r="4" spans="1:2" ht="12.75">
      <c r="A4" s="105">
        <v>3</v>
      </c>
      <c r="B4" s="105" t="s">
        <v>68</v>
      </c>
    </row>
    <row r="5" spans="1:2" ht="12.75">
      <c r="A5" s="105">
        <v>4</v>
      </c>
      <c r="B5" s="105" t="s">
        <v>69</v>
      </c>
    </row>
    <row r="6" spans="1:2" ht="12.75">
      <c r="A6" s="105">
        <v>5</v>
      </c>
      <c r="B6" s="105" t="s">
        <v>70</v>
      </c>
    </row>
    <row r="7" spans="1:2" ht="12.75">
      <c r="A7" s="105">
        <v>6</v>
      </c>
      <c r="B7" s="105" t="s">
        <v>71</v>
      </c>
    </row>
    <row r="8" spans="1:2" ht="12.75">
      <c r="A8" s="105">
        <v>7</v>
      </c>
      <c r="B8" s="105" t="s">
        <v>72</v>
      </c>
    </row>
    <row r="9" spans="1:2" ht="12.75">
      <c r="A9" s="105">
        <v>8</v>
      </c>
      <c r="B9" s="105" t="s">
        <v>73</v>
      </c>
    </row>
  </sheetData>
  <sheetProtection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S.K.</dc:creator>
  <cp:keywords/>
  <dc:description/>
  <cp:lastModifiedBy>!emilius</cp:lastModifiedBy>
  <cp:lastPrinted>2020-03-09T19:46:39Z</cp:lastPrinted>
  <dcterms:created xsi:type="dcterms:W3CDTF">1998-01-24T21:48:32Z</dcterms:created>
  <dcterms:modified xsi:type="dcterms:W3CDTF">2023-01-09T12:50:57Z</dcterms:modified>
  <cp:category/>
  <cp:version/>
  <cp:contentType/>
  <cp:contentStatus/>
  <cp:revision>1</cp:revision>
</cp:coreProperties>
</file>